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de Log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Setups" sheetId="4" state="visible" r:id="rId4"/>
    <sheet xmlns:r="http://schemas.openxmlformats.org/officeDocument/2006/relationships" name="Weekly Review" sheetId="5" state="visible" r:id="rId5"/>
    <sheet xmlns:r="http://schemas.openxmlformats.org/officeDocument/2006/relationships" name="Lists" sheetId="6" state="hidden" r:id="rId6"/>
  </sheets>
  <definedNames>
    <definedName name="_xlnm._FilterDatabase" localSheetId="1" hidden="1">'Trade Log'!$A$1:$AA$1001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dd mmm yyyy"/>
    <numFmt numFmtId="165" formatCode="hh:mm"/>
    <numFmt numFmtId="166" formatCode="#,##0.00###"/>
    <numFmt numFmtId="167" formatCode="#,##0.####"/>
    <numFmt numFmtId="168" formatCode="$#,##0.00;[Red]-$#,##0.00;&quot;-&quot;"/>
    <numFmt numFmtId="169" formatCode="0.00&quot;R&quot;;[Red]-0.00&quot;R&quot;;&quot;0R&quot;"/>
    <numFmt numFmtId="170" formatCode="mmm yyyy"/>
    <numFmt numFmtId="171" formatCode="0.0%"/>
    <numFmt numFmtId="172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FFFFFF"/>
      <sz val="16"/>
    </font>
    <font>
      <name val="Arial"/>
      <i val="1"/>
      <color rgb="004B5563"/>
      <sz val="10"/>
    </font>
    <font>
      <name val="Arial"/>
      <color rgb="002563EB"/>
      <sz val="10"/>
    </font>
    <font>
      <name val="Arial"/>
      <b val="1"/>
      <sz val="12"/>
    </font>
    <font>
      <name val="Arial"/>
      <color rgb="00374151"/>
      <sz val="10"/>
    </font>
    <font>
      <name val="Arial"/>
      <b val="1"/>
      <sz val="10"/>
    </font>
    <font>
      <name val="Arial"/>
      <b val="1"/>
      <color rgb="00FFFFFF"/>
      <sz val="22"/>
    </font>
    <font>
      <name val="Arial"/>
      <color rgb="00A5A3D9"/>
      <sz val="10"/>
    </font>
    <font>
      <name val="Arial"/>
      <b val="1"/>
      <color rgb="002563EB"/>
      <sz val="12"/>
      <u val="single"/>
    </font>
    <font>
      <name val="Arial"/>
      <color rgb="009CA3AF"/>
      <sz val="8"/>
    </font>
  </fonts>
  <fills count="7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FFBEA"/>
      </patternFill>
    </fill>
    <fill>
      <patternFill patternType="solid">
        <fgColor rgb="00475569"/>
      </patternFill>
    </fill>
    <fill>
      <patternFill patternType="solid">
        <fgColor rgb="00EEF2F7"/>
      </patternFill>
    </fill>
    <fill>
      <patternFill patternType="solid">
        <fgColor rgb="00EAE8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0" fillId="2" borderId="0" pivotButton="0" quotePrefix="0" xfId="0"/>
    <xf numFmtId="0" fontId="9" fillId="2" borderId="0" pivotButton="0" quotePrefix="0" xfId="0"/>
    <xf numFmtId="0" fontId="10" fillId="2" borderId="0" pivotButton="0" quotePrefix="0" xfId="0"/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164" fontId="5" fillId="3" borderId="1" pivotButton="0" quotePrefix="0" xfId="0"/>
    <xf numFmtId="165" fontId="5" fillId="3" borderId="1" pivotButton="0" quotePrefix="0" xfId="0"/>
    <xf numFmtId="0" fontId="5" fillId="3" borderId="1" pivotButton="0" quotePrefix="0" xfId="0"/>
    <xf numFmtId="166" fontId="5" fillId="3" borderId="1" pivotButton="0" quotePrefix="0" xfId="0"/>
    <xf numFmtId="167" fontId="5" fillId="3" borderId="1" pivotButton="0" quotePrefix="0" xfId="0"/>
    <xf numFmtId="168" fontId="5" fillId="3" borderId="1" pivotButton="0" quotePrefix="0" xfId="0"/>
    <xf numFmtId="169" fontId="2" fillId="5" borderId="1" pivotButton="0" quotePrefix="0" xfId="0"/>
    <xf numFmtId="0" fontId="2" fillId="5" borderId="1" pivotButton="0" quotePrefix="0" xfId="0"/>
    <xf numFmtId="0" fontId="2" fillId="3" borderId="1" applyAlignment="1" pivotButton="0" quotePrefix="0" xfId="0">
      <alignment vertical="top" wrapText="1"/>
    </xf>
    <xf numFmtId="1" fontId="5" fillId="3" borderId="1" pivotButton="0" quotePrefix="0" xfId="0"/>
    <xf numFmtId="0" fontId="5" fillId="3" borderId="1" applyAlignment="1" pivotButton="0" quotePrefix="0" xfId="0">
      <alignment vertical="top" wrapText="1"/>
    </xf>
    <xf numFmtId="0" fontId="2" fillId="3" borderId="1" pivotButton="0" quotePrefix="0" xfId="0"/>
    <xf numFmtId="168" fontId="2" fillId="5" borderId="1" pivotButton="0" quotePrefix="0" xfId="0"/>
    <xf numFmtId="170" fontId="2" fillId="5" borderId="1" pivotButton="0" quotePrefix="0" xfId="0"/>
    <xf numFmtId="164" fontId="2" fillId="3" borderId="1" pivotButton="0" quotePrefix="0" xfId="0"/>
    <xf numFmtId="165" fontId="2" fillId="3" borderId="1" pivotButton="0" quotePrefix="0" xfId="0"/>
    <xf numFmtId="166" fontId="2" fillId="3" borderId="1" pivotButton="0" quotePrefix="0" xfId="0"/>
    <xf numFmtId="167" fontId="2" fillId="3" borderId="1" pivotButton="0" quotePrefix="0" xfId="0"/>
    <xf numFmtId="168" fontId="2" fillId="3" borderId="1" pivotButton="0" quotePrefix="0" xfId="0"/>
    <xf numFmtId="1" fontId="2" fillId="3" borderId="1" pivotButton="0" quotePrefix="0" xfId="0"/>
    <xf numFmtId="0" fontId="3" fillId="2" borderId="0" applyAlignment="1" pivotButton="0" quotePrefix="0" xfId="0">
      <alignment vertical="center" indent="1"/>
    </xf>
    <xf numFmtId="0" fontId="4" fillId="0" borderId="0" pivotButton="0" quotePrefix="0" xfId="0"/>
    <xf numFmtId="0" fontId="6" fillId="6" borderId="0" pivotButton="0" quotePrefix="0" xfId="0"/>
    <xf numFmtId="0" fontId="0" fillId="6" borderId="0" pivotButton="0" quotePrefix="0" xfId="0"/>
    <xf numFmtId="0" fontId="7" fillId="0" borderId="1" pivotButton="0" quotePrefix="0" xfId="0"/>
    <xf numFmtId="1" fontId="8" fillId="0" borderId="1" applyAlignment="1" pivotButton="0" quotePrefix="0" xfId="0">
      <alignment horizontal="right"/>
    </xf>
    <xf numFmtId="171" fontId="8" fillId="0" borderId="1" applyAlignment="1" pivotButton="0" quotePrefix="0" xfId="0">
      <alignment horizontal="right"/>
    </xf>
    <xf numFmtId="168" fontId="8" fillId="0" borderId="1" applyAlignment="1" pivotButton="0" quotePrefix="0" xfId="0">
      <alignment horizontal="right"/>
    </xf>
    <xf numFmtId="2" fontId="8" fillId="0" borderId="1" applyAlignment="1" pivotButton="0" quotePrefix="0" xfId="0">
      <alignment horizontal="right"/>
    </xf>
    <xf numFmtId="169" fontId="8" fillId="0" borderId="1" applyAlignment="1" pivotButton="0" quotePrefix="0" xfId="0">
      <alignment horizontal="right"/>
    </xf>
    <xf numFmtId="172" fontId="8" fillId="0" borderId="1" applyAlignment="1" pivotButton="0" quotePrefix="0" xfId="0">
      <alignment horizontal="right"/>
    </xf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1" fontId="2" fillId="0" borderId="1" applyAlignment="1" pivotButton="0" quotePrefix="0" xfId="0">
      <alignment horizontal="right"/>
    </xf>
    <xf numFmtId="171" fontId="2" fillId="0" borderId="1" applyAlignment="1" pivotButton="0" quotePrefix="0" xfId="0">
      <alignment horizontal="right"/>
    </xf>
    <xf numFmtId="168" fontId="2" fillId="0" borderId="1" applyAlignment="1" pivotButton="0" quotePrefix="0" xfId="0">
      <alignment horizontal="right"/>
    </xf>
    <xf numFmtId="169" fontId="2" fillId="0" borderId="1" applyAlignment="1" pivotButton="0" quotePrefix="0" xfId="0">
      <alignment horizontal="right"/>
    </xf>
    <xf numFmtId="170" fontId="2" fillId="0" borderId="1" pivotButton="0" quotePrefix="0" xfId="0"/>
    <xf numFmtId="0" fontId="1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wrapText="1"/>
    </xf>
    <xf numFmtId="164" fontId="2" fillId="5" borderId="1" pivotButton="0" quotePrefix="0" xfId="0"/>
    <xf numFmtId="171" fontId="2" fillId="5" borderId="1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5">
    <dxf>
      <font>
        <name val="Arial"/>
        <b val="1"/>
        <color rgb="0015803D"/>
      </font>
    </dxf>
    <dxf>
      <font>
        <name val="Arial"/>
        <b val="1"/>
        <color rgb="00B91C1C"/>
      </font>
    </dxf>
    <dxf>
      <font>
        <name val="Arial"/>
        <b val="1"/>
        <color rgb="00B45309"/>
      </font>
    </dxf>
    <dxf>
      <font>
        <name val="Arial"/>
        <b val="1"/>
        <color rgb="002563EB"/>
      </font>
    </dxf>
    <dxf>
      <font>
        <name val="Arial"/>
        <b val="1"/>
        <color rgb="006B728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P&amp;L by month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'Dashboard'!$A$75:$A$86</f>
            </numRef>
          </cat>
          <val>
            <numRef>
              <f>'Dashboard'!$D$75:$D$86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P&amp;L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P&amp;L by setup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'Dashboard'!$A$20:$A$29</f>
            </numRef>
          </cat>
          <val>
            <numRef>
              <f>'Dashboard'!$D$20:$D$29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Kaizen</author>
  </authors>
  <commentList>
    <comment ref="A1" authorId="0" shapeId="0">
      <text>
        <t>The day you took the trade.</t>
      </text>
    </comment>
    <comment ref="B1" authorId="0" shapeId="0">
      <text>
        <t>Optional. Entry time, 24-hour clock.</t>
      </text>
    </comment>
    <comment ref="C1" authorId="0" shapeId="0">
      <text>
        <t>Ticker or symbol, e.g. NQ, EURUSD, AAPL.</t>
      </text>
    </comment>
    <comment ref="D1" authorId="0" shapeId="0">
      <text>
        <t>Long or Short.</t>
      </text>
    </comment>
    <comment ref="E1" authorId="0" shapeId="0">
      <text>
        <t>Pick from your Setups tab.</t>
      </text>
    </comment>
    <comment ref="F1" authorId="0" shapeId="0">
      <text>
        <t>Optional.</t>
      </text>
    </comment>
    <comment ref="G1" authorId="0" shapeId="0">
      <text>
        <t>Optional. Your planned stop.</t>
      </text>
    </comment>
    <comment ref="H1" authorId="0" shapeId="0">
      <text>
        <t>Optional. Leave blank while the trade is open.</t>
      </text>
    </comment>
    <comment ref="I1" authorId="0" shapeId="0">
      <text>
        <t>Optional. Shares, contracts or lots.</t>
      </text>
    </comment>
    <comment ref="J1" authorId="0" shapeId="0">
      <text>
        <t>What you would lose if the stop is hit. Needed for the R-multiple.</t>
      </text>
    </comment>
    <comment ref="K1" authorId="0" shapeId="0">
      <text>
        <t>Final profit or loss, after fees. Leave blank while the trade is open.</t>
      </text>
    </comment>
    <comment ref="L1" authorId="0" shapeId="0">
      <text>
        <t>Automatic: P&amp;L ÷ Risk.</t>
      </text>
    </comment>
    <comment ref="M1" authorId="0" shapeId="0">
      <text>
        <t>Automatic: Win / Loss / Breakeven from P&amp;L, Active if P&amp;L is blank, Skipped if Executed? is No.</t>
      </text>
    </comment>
    <comment ref="N1" authorId="0" shapeId="0">
      <text>
        <t>Yes (default if blank) or No for a setup you saw but chose not to take.</t>
      </text>
    </comment>
    <comment ref="O1" authorId="0" shapeId="0">
      <text>
        <t>If you skipped it: why?</t>
      </text>
    </comment>
    <comment ref="P1" authorId="0" shapeId="0">
      <text>
        <t>Yes if you followed every rule of the setup. Be honest — this is the column that teaches you the most.</t>
      </text>
    </comment>
    <comment ref="Q1" authorId="0" shapeId="0">
      <text>
        <t>How confident you felt at entry, 1 to 10.</t>
      </text>
    </comment>
    <comment ref="R1" authorId="0" shapeId="0">
      <text>
        <t>Your main emotion at entry.</t>
      </text>
    </comment>
    <comment ref="S1" authorId="0" shapeId="0">
      <text>
        <t>Comma-separated, e.g. news, A+ setup, chased entry.</t>
      </text>
    </comment>
    <comment ref="T1" authorId="0" shapeId="0">
      <text>
        <t>Why this trade, why now? Where are entry, stop and target, and why there?</t>
      </text>
    </comment>
    <comment ref="U1" authorId="0" shapeId="0">
      <text>
        <t>Did you follow the plan? What did you feel? What would you do differently?</t>
      </text>
    </comment>
    <comment ref="V1" authorId="0" shapeId="0">
      <text>
        <t>Optional. Link to a chart screenshot.</t>
      </text>
    </comment>
    <comment ref="W1" authorId="0" shapeId="0">
      <text>
        <t>Automatic: running total of P&amp;L.</t>
      </text>
    </comment>
    <comment ref="X1" authorId="0" shapeId="0">
      <text>
        <t>Automatic: highest running total so far (for drawdown).</t>
      </text>
    </comment>
    <comment ref="Y1" authorId="0" shapeId="0">
      <text>
        <t>Automatic: how far the running total is below its peak.</t>
      </text>
    </comment>
    <comment ref="Z1" authorId="0" shapeId="0">
      <text>
        <t>Automatic.</t>
      </text>
    </comment>
    <comment ref="AA1" authorId="0" shapeId="0">
      <text>
        <t>Automatic.</t>
      </text>
    </comment>
    <comment ref="A2" authorId="0" shapeId="0">
      <text>
        <t>Example trade (blue text) — overwrite it with your first real trade.</t>
      </text>
    </comment>
  </commentList>
</comments>
</file>

<file path=xl/comments/comment2.xml><?xml version="1.0" encoding="utf-8"?>
<comments xmlns="http://schemas.openxmlformats.org/spreadsheetml/2006/main">
  <authors>
    <author>Kaizen</author>
  </authors>
  <commentList>
    <comment ref="E5" authorId="0" shapeId="0">
      <text>
        <t>Wins ÷ (wins + losses). Breakevens are excluded.</t>
      </text>
    </comment>
    <comment ref="E10" authorId="0" shapeId="0">
      <text>
        <t>Average R-multiple across trades with a P&amp;L and a Risk entered.</t>
      </text>
    </comment>
  </commentList>
</comments>
</file>

<file path=xl/comments/comment3.xml><?xml version="1.0" encoding="utf-8"?>
<comments xmlns="http://schemas.openxmlformats.org/spreadsheetml/2006/main">
  <authors>
    <author>Kaizen</author>
  </authors>
  <commentList>
    <comment ref="A5" authorId="0" shapeId="0">
      <text>
        <t>Example setup — overwrite it with your own.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2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8097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13</col>
      <colOff>0</colOff>
      <row>0</row>
      <rowOff>0</rowOff>
    </from>
    <ext cx="1238250" cy="2762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1238250" cy="276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0</row>
      <rowOff>0</rowOff>
    </from>
    <ext cx="1238250" cy="276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izenlabs.co.uk/?utm_source=excel_journal&amp;utm_medium=download&amp;utm_campaign=free_journal#pricing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251D85"/>
    <outlinePr summaryBelow="1" summaryRight="1"/>
    <pageSetUpPr/>
  </sheetPr>
  <dimension ref="A1:C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18" customHeight="1">
      <c r="A1" s="1" t="n"/>
      <c r="B1" s="1" t="n"/>
      <c r="C1" s="1" t="n"/>
    </row>
    <row r="2" ht="18" customHeight="1">
      <c r="A2" s="1" t="n"/>
      <c r="B2" s="1" t="n"/>
      <c r="C2" s="1" t="n"/>
    </row>
    <row r="3" ht="18" customHeight="1">
      <c r="A3" s="1" t="n"/>
      <c r="B3" s="1" t="n"/>
      <c r="C3" s="1" t="n"/>
    </row>
    <row r="4" ht="32" customHeight="1">
      <c r="A4" s="1" t="n"/>
      <c r="B4" s="2" t="inlineStr">
        <is>
          <t>Free Trading Journal</t>
        </is>
      </c>
      <c r="C4" s="1" t="n"/>
    </row>
    <row r="5" ht="18" customHeight="1">
      <c r="A5" s="1" t="n"/>
      <c r="B5" s="3" t="inlineStr">
        <is>
          <t>kaizenlabs.co.uk</t>
        </is>
      </c>
      <c r="C5" s="1" t="n"/>
    </row>
    <row r="7">
      <c r="B7" s="4" t="inlineStr">
        <is>
          <t>How to use it</t>
        </is>
      </c>
    </row>
    <row r="8">
      <c r="B8" s="5" t="inlineStr">
        <is>
          <t>1.  Setups tab — write down each setup you trade, with its rules. Do this once.</t>
        </is>
      </c>
    </row>
    <row r="9">
      <c r="B9" s="5" t="inlineStr">
        <is>
          <t>2.  Trade Log tab — add one row per trade, including setups you saw but skipped.</t>
        </is>
      </c>
    </row>
    <row r="10">
      <c r="B10" s="5" t="inlineStr">
        <is>
          <t>3.  Dashboard tab — your stats update by themselves: win rate, expectancy, drawdown, and results by setup, emotion, confidence, day and month.</t>
        </is>
      </c>
    </row>
    <row r="11">
      <c r="B11" s="5" t="inlineStr">
        <is>
          <t>4.  Weekly Review tab — each weekend, answer the three questions for the week.</t>
        </is>
      </c>
    </row>
    <row r="12">
      <c r="B12" s="5" t="inlineStr"/>
    </row>
    <row r="13">
      <c r="B13" s="4" t="inlineStr">
        <is>
          <t>Colour key</t>
        </is>
      </c>
    </row>
    <row r="14">
      <c r="B14" s="6" t="inlineStr">
        <is>
          <t>Cream cells are yours to fill in.</t>
        </is>
      </c>
    </row>
    <row r="15">
      <c r="B15" s="7" t="inlineStr">
        <is>
          <t>Grey cells are calculated — don't type in them.</t>
        </is>
      </c>
    </row>
    <row r="16">
      <c r="B16" s="8" t="inlineStr">
        <is>
          <t>Blue text is an example. Overwrite it with your own first trade and setup.</t>
        </is>
      </c>
    </row>
    <row r="17">
      <c r="B17" s="5" t="inlineStr">
        <is>
          <t>Hover over any column header on the Trade Log for a note on what to enter.</t>
        </is>
      </c>
    </row>
    <row r="18">
      <c r="B18" s="5" t="inlineStr"/>
    </row>
    <row r="19">
      <c r="B19" s="4" t="inlineStr">
        <is>
          <t>The columns that matter most</t>
        </is>
      </c>
    </row>
    <row r="20">
      <c r="B20" s="5" t="inlineStr">
        <is>
          <t>Risk ($) — what you'd lose at your stop. Without it there's no R-multiple or expectancy.</t>
        </is>
      </c>
    </row>
    <row r="21">
      <c r="B21" s="5" t="inlineStr">
        <is>
          <t>Followed Plan? — the honest answer here tells you more than any other column.</t>
        </is>
      </c>
    </row>
    <row r="22">
      <c r="B22" s="5" t="inlineStr">
        <is>
          <t>Emotion and Confidence — after 30 or so trades, the Dashboard shows whether your feelings predict your results.</t>
        </is>
      </c>
    </row>
    <row r="23">
      <c r="B23" s="5" t="inlineStr">
        <is>
          <t>Executed? = No — log the setups you skipped too, so you can see whether skipping them was right.</t>
        </is>
      </c>
    </row>
    <row r="24">
      <c r="B24" s="5" t="inlineStr"/>
    </row>
    <row r="25">
      <c r="B25" s="4" t="inlineStr">
        <is>
          <t>Tips</t>
        </is>
      </c>
    </row>
    <row r="26">
      <c r="B26" s="5" t="inlineStr">
        <is>
          <t>Enter P&amp;L after fees. Leave P&amp;L blank while a trade is open — it shows as Active.</t>
        </is>
      </c>
    </row>
    <row r="27">
      <c r="B27" s="5" t="inlineStr">
        <is>
          <t>Keep the column headers as they are; the Dashboard relies on them. Add your own columns to the right of Month if you need more.</t>
        </is>
      </c>
    </row>
    <row r="28">
      <c r="B28" s="5" t="inlineStr"/>
    </row>
    <row r="29">
      <c r="B29" s="4" t="inlineStr">
        <is>
          <t>Want this done for you?</t>
        </is>
      </c>
    </row>
    <row r="30">
      <c r="B30" s="5" t="inlineStr">
        <is>
          <t>Kaizen is a trading journal that imports trades from your broker, writes your weekly self-review, and gives you Melfi, a voice trading psychologist. 14-day free trial.</t>
        </is>
      </c>
    </row>
    <row r="31">
      <c r="B31" s="9" t="inlineStr">
        <is>
          <t>Start your free trial →</t>
        </is>
      </c>
    </row>
    <row r="34">
      <c r="B34" s="10" t="inlineStr">
        <is>
          <t>Kaizen Trading Journal template v1</t>
        </is>
      </c>
    </row>
  </sheetData>
  <hyperlinks>
    <hyperlink xmlns:r="http://schemas.openxmlformats.org/officeDocument/2006/relationships" ref="B31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251D85"/>
    <outlinePr summaryBelow="1" summaryRight="1"/>
    <pageSetUpPr/>
  </sheetPr>
  <dimension ref="A1:AA10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13" customWidth="1" min="3" max="3"/>
    <col width="10" customWidth="1" min="4" max="4"/>
    <col width="2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1" max="11"/>
    <col width="11" customWidth="1" min="12" max="12"/>
    <col width="11" customWidth="1" min="13" max="13"/>
    <col width="10" customWidth="1" min="14" max="14"/>
    <col width="22" customWidth="1" min="15" max="15"/>
    <col width="10" customWidth="1" min="16" max="16"/>
    <col width="11" customWidth="1" min="17" max="17"/>
    <col width="13" customWidth="1" min="18" max="18"/>
    <col width="22" customWidth="1" min="19" max="19"/>
    <col width="40" customWidth="1" min="20" max="20"/>
    <col width="40" customWidth="1" min="21" max="21"/>
    <col width="24" customWidth="1" min="22" max="22"/>
    <col width="13" customWidth="1" min="23" max="23"/>
    <col hidden="1" width="12" customWidth="1" min="24" max="24"/>
    <col width="12" customWidth="1" min="25" max="25"/>
    <col hidden="1" width="9" customWidth="1" min="26" max="26"/>
    <col hidden="1" width="10" customWidth="1" min="27" max="27"/>
  </cols>
  <sheetData>
    <row r="1" ht="32" customHeight="1">
      <c r="A1" s="11" t="inlineStr">
        <is>
          <t>Date</t>
        </is>
      </c>
      <c r="B1" s="11" t="inlineStr">
        <is>
          <t>Time</t>
        </is>
      </c>
      <c r="C1" s="11" t="inlineStr">
        <is>
          <t>Instrument</t>
        </is>
      </c>
      <c r="D1" s="11" t="inlineStr">
        <is>
          <t>Direction</t>
        </is>
      </c>
      <c r="E1" s="11" t="inlineStr">
        <is>
          <t>Setup</t>
        </is>
      </c>
      <c r="F1" s="11" t="inlineStr">
        <is>
          <t>Entry Price</t>
        </is>
      </c>
      <c r="G1" s="11" t="inlineStr">
        <is>
          <t>Stop Loss</t>
        </is>
      </c>
      <c r="H1" s="11" t="inlineStr">
        <is>
          <t>Exit Price</t>
        </is>
      </c>
      <c r="I1" s="11" t="inlineStr">
        <is>
          <t>Position Size</t>
        </is>
      </c>
      <c r="J1" s="11" t="inlineStr">
        <is>
          <t>Risk ($)</t>
        </is>
      </c>
      <c r="K1" s="11" t="inlineStr">
        <is>
          <t>P&amp;L ($)</t>
        </is>
      </c>
      <c r="L1" s="12" t="inlineStr">
        <is>
          <t>R-Multiple</t>
        </is>
      </c>
      <c r="M1" s="12" t="inlineStr">
        <is>
          <t>Result</t>
        </is>
      </c>
      <c r="N1" s="11" t="inlineStr">
        <is>
          <t>Executed?</t>
        </is>
      </c>
      <c r="O1" s="11" t="inlineStr">
        <is>
          <t>Skip Reason</t>
        </is>
      </c>
      <c r="P1" s="11" t="inlineStr">
        <is>
          <t>Followed Plan?</t>
        </is>
      </c>
      <c r="Q1" s="11" t="inlineStr">
        <is>
          <t>Confidence (1-10)</t>
        </is>
      </c>
      <c r="R1" s="11" t="inlineStr">
        <is>
          <t>Emotion</t>
        </is>
      </c>
      <c r="S1" s="11" t="inlineStr">
        <is>
          <t>Tags</t>
        </is>
      </c>
      <c r="T1" s="11" t="inlineStr">
        <is>
          <t>Pre-Trade Notes</t>
        </is>
      </c>
      <c r="U1" s="11" t="inlineStr">
        <is>
          <t>Post-Trade Reflection</t>
        </is>
      </c>
      <c r="V1" s="11" t="inlineStr">
        <is>
          <t>Screenshot Link</t>
        </is>
      </c>
      <c r="W1" s="12" t="inlineStr">
        <is>
          <t>Cumulative P&amp;L</t>
        </is>
      </c>
      <c r="X1" s="12" t="inlineStr">
        <is>
          <t>Peak</t>
        </is>
      </c>
      <c r="Y1" s="12" t="inlineStr">
        <is>
          <t>Drawdown</t>
        </is>
      </c>
      <c r="Z1" s="12" t="inlineStr">
        <is>
          <t>Weekday</t>
        </is>
      </c>
      <c r="AA1" s="12" t="inlineStr">
        <is>
          <t>Month</t>
        </is>
      </c>
    </row>
    <row r="2">
      <c r="A2" s="13" t="n">
        <v>46308</v>
      </c>
      <c r="B2" s="14" t="n">
        <v>0.4041666666666667</v>
      </c>
      <c r="C2" s="15" t="inlineStr">
        <is>
          <t>NQ</t>
        </is>
      </c>
      <c r="D2" s="15" t="inlineStr">
        <is>
          <t>Long</t>
        </is>
      </c>
      <c r="E2" s="15" t="inlineStr">
        <is>
          <t>Opening Range Breakout</t>
        </is>
      </c>
      <c r="F2" s="16" t="n">
        <v>21450.25</v>
      </c>
      <c r="G2" s="16" t="n">
        <v>21430.25</v>
      </c>
      <c r="H2" s="16" t="n">
        <v>21490.25</v>
      </c>
      <c r="I2" s="17" t="n">
        <v>1</v>
      </c>
      <c r="J2" s="18" t="n">
        <v>40</v>
      </c>
      <c r="K2" s="18" t="n">
        <v>76.5</v>
      </c>
      <c r="L2" s="19">
        <f>IF(OR(K2="",J2="",J2=0),"",K2/J2)</f>
        <v/>
      </c>
      <c r="M2" s="20">
        <f>IF(AND(A2="",C2=""),"",IF(N2="No","Skipped",IF(K2="","Active",IF(K2&gt;0,"Win",IF(K2&lt;0,"Loss","Breakeven")))))</f>
        <v/>
      </c>
      <c r="N2" s="15" t="inlineStr">
        <is>
          <t>Yes</t>
        </is>
      </c>
      <c r="O2" s="21" t="n"/>
      <c r="P2" s="15" t="inlineStr">
        <is>
          <t>Yes</t>
        </is>
      </c>
      <c r="Q2" s="22" t="n">
        <v>7</v>
      </c>
      <c r="R2" s="15" t="inlineStr">
        <is>
          <t>Focussed</t>
        </is>
      </c>
      <c r="S2" s="23" t="inlineStr">
        <is>
          <t>A+ setup, trend day</t>
        </is>
      </c>
      <c r="T2" s="23" t="inlineStr">
        <is>
          <t>Clean break of the 15-min range on strong volume, above VWAP. Stop under the range, target 2R.</t>
        </is>
      </c>
      <c r="U2" s="23" t="inlineStr">
        <is>
          <t>Followed the plan. Felt the urge to exit at 1R but held to target. Fees $3.50.</t>
        </is>
      </c>
      <c r="V2" s="24" t="n"/>
      <c r="W2" s="25">
        <f>IF(K2="","",SUM($K$2:K2))</f>
        <v/>
      </c>
      <c r="X2" s="25">
        <f>IF(W2="","",MAX(0,MAX($W$2:W2)))</f>
        <v/>
      </c>
      <c r="Y2" s="25">
        <f>IF(W2="","",W2-X2)</f>
        <v/>
      </c>
      <c r="Z2" s="20">
        <f>IF(A2="","",CHOOSE(WEEKDAY(A2,2),"Mon","Tue","Wed","Thu","Fri","Sat","Sun"))</f>
        <v/>
      </c>
      <c r="AA2" s="26">
        <f>IF(A2="","",DATE(YEAR(A2),MONTH(A2),1))</f>
        <v/>
      </c>
    </row>
    <row r="3">
      <c r="A3" s="27" t="n"/>
      <c r="B3" s="28" t="n"/>
      <c r="C3" s="24" t="n"/>
      <c r="D3" s="24" t="n"/>
      <c r="E3" s="24" t="n"/>
      <c r="F3" s="29" t="n"/>
      <c r="G3" s="29" t="n"/>
      <c r="H3" s="29" t="n"/>
      <c r="I3" s="30" t="n"/>
      <c r="J3" s="31" t="n"/>
      <c r="K3" s="31" t="n"/>
      <c r="L3" s="19">
        <f>IF(OR(K3="",J3="",J3=0),"",K3/J3)</f>
        <v/>
      </c>
      <c r="M3" s="20">
        <f>IF(AND(A3="",C3=""),"",IF(N3="No","Skipped",IF(K3="","Active",IF(K3&gt;0,"Win",IF(K3&lt;0,"Loss","Breakeven")))))</f>
        <v/>
      </c>
      <c r="N3" s="24" t="n"/>
      <c r="O3" s="21" t="n"/>
      <c r="P3" s="24" t="n"/>
      <c r="Q3" s="32" t="n"/>
      <c r="R3" s="24" t="n"/>
      <c r="S3" s="21" t="n"/>
      <c r="T3" s="21" t="n"/>
      <c r="U3" s="21" t="n"/>
      <c r="V3" s="24" t="n"/>
      <c r="W3" s="25">
        <f>IF(K3="","",SUM($K$2:K3))</f>
        <v/>
      </c>
      <c r="X3" s="25">
        <f>IF(W3="","",MAX(0,MAX($W$2:W3)))</f>
        <v/>
      </c>
      <c r="Y3" s="25">
        <f>IF(W3="","",W3-X3)</f>
        <v/>
      </c>
      <c r="Z3" s="20">
        <f>IF(A3="","",CHOOSE(WEEKDAY(A3,2),"Mon","Tue","Wed","Thu","Fri","Sat","Sun"))</f>
        <v/>
      </c>
      <c r="AA3" s="26">
        <f>IF(A3="","",DATE(YEAR(A3),MONTH(A3),1))</f>
        <v/>
      </c>
    </row>
    <row r="4">
      <c r="A4" s="27" t="n"/>
      <c r="B4" s="28" t="n"/>
      <c r="C4" s="24" t="n"/>
      <c r="D4" s="24" t="n"/>
      <c r="E4" s="24" t="n"/>
      <c r="F4" s="29" t="n"/>
      <c r="G4" s="29" t="n"/>
      <c r="H4" s="29" t="n"/>
      <c r="I4" s="30" t="n"/>
      <c r="J4" s="31" t="n"/>
      <c r="K4" s="31" t="n"/>
      <c r="L4" s="19">
        <f>IF(OR(K4="",J4="",J4=0),"",K4/J4)</f>
        <v/>
      </c>
      <c r="M4" s="20">
        <f>IF(AND(A4="",C4=""),"",IF(N4="No","Skipped",IF(K4="","Active",IF(K4&gt;0,"Win",IF(K4&lt;0,"Loss","Breakeven")))))</f>
        <v/>
      </c>
      <c r="N4" s="24" t="n"/>
      <c r="O4" s="21" t="n"/>
      <c r="P4" s="24" t="n"/>
      <c r="Q4" s="32" t="n"/>
      <c r="R4" s="24" t="n"/>
      <c r="S4" s="21" t="n"/>
      <c r="T4" s="21" t="n"/>
      <c r="U4" s="21" t="n"/>
      <c r="V4" s="24" t="n"/>
      <c r="W4" s="25">
        <f>IF(K4="","",SUM($K$2:K4))</f>
        <v/>
      </c>
      <c r="X4" s="25">
        <f>IF(W4="","",MAX(0,MAX($W$2:W4)))</f>
        <v/>
      </c>
      <c r="Y4" s="25">
        <f>IF(W4="","",W4-X4)</f>
        <v/>
      </c>
      <c r="Z4" s="20">
        <f>IF(A4="","",CHOOSE(WEEKDAY(A4,2),"Mon","Tue","Wed","Thu","Fri","Sat","Sun"))</f>
        <v/>
      </c>
      <c r="AA4" s="26">
        <f>IF(A4="","",DATE(YEAR(A4),MONTH(A4),1))</f>
        <v/>
      </c>
    </row>
    <row r="5">
      <c r="A5" s="27" t="n"/>
      <c r="B5" s="28" t="n"/>
      <c r="C5" s="24" t="n"/>
      <c r="D5" s="24" t="n"/>
      <c r="E5" s="24" t="n"/>
      <c r="F5" s="29" t="n"/>
      <c r="G5" s="29" t="n"/>
      <c r="H5" s="29" t="n"/>
      <c r="I5" s="30" t="n"/>
      <c r="J5" s="31" t="n"/>
      <c r="K5" s="31" t="n"/>
      <c r="L5" s="19">
        <f>IF(OR(K5="",J5="",J5=0),"",K5/J5)</f>
        <v/>
      </c>
      <c r="M5" s="20">
        <f>IF(AND(A5="",C5=""),"",IF(N5="No","Skipped",IF(K5="","Active",IF(K5&gt;0,"Win",IF(K5&lt;0,"Loss","Breakeven")))))</f>
        <v/>
      </c>
      <c r="N5" s="24" t="n"/>
      <c r="O5" s="21" t="n"/>
      <c r="P5" s="24" t="n"/>
      <c r="Q5" s="32" t="n"/>
      <c r="R5" s="24" t="n"/>
      <c r="S5" s="21" t="n"/>
      <c r="T5" s="21" t="n"/>
      <c r="U5" s="21" t="n"/>
      <c r="V5" s="24" t="n"/>
      <c r="W5" s="25">
        <f>IF(K5="","",SUM($K$2:K5))</f>
        <v/>
      </c>
      <c r="X5" s="25">
        <f>IF(W5="","",MAX(0,MAX($W$2:W5)))</f>
        <v/>
      </c>
      <c r="Y5" s="25">
        <f>IF(W5="","",W5-X5)</f>
        <v/>
      </c>
      <c r="Z5" s="20">
        <f>IF(A5="","",CHOOSE(WEEKDAY(A5,2),"Mon","Tue","Wed","Thu","Fri","Sat","Sun"))</f>
        <v/>
      </c>
      <c r="AA5" s="26">
        <f>IF(A5="","",DATE(YEAR(A5),MONTH(A5),1))</f>
        <v/>
      </c>
    </row>
    <row r="6">
      <c r="A6" s="27" t="n"/>
      <c r="B6" s="28" t="n"/>
      <c r="C6" s="24" t="n"/>
      <c r="D6" s="24" t="n"/>
      <c r="E6" s="24" t="n"/>
      <c r="F6" s="29" t="n"/>
      <c r="G6" s="29" t="n"/>
      <c r="H6" s="29" t="n"/>
      <c r="I6" s="30" t="n"/>
      <c r="J6" s="31" t="n"/>
      <c r="K6" s="31" t="n"/>
      <c r="L6" s="19">
        <f>IF(OR(K6="",J6="",J6=0),"",K6/J6)</f>
        <v/>
      </c>
      <c r="M6" s="20">
        <f>IF(AND(A6="",C6=""),"",IF(N6="No","Skipped",IF(K6="","Active",IF(K6&gt;0,"Win",IF(K6&lt;0,"Loss","Breakeven")))))</f>
        <v/>
      </c>
      <c r="N6" s="24" t="n"/>
      <c r="O6" s="21" t="n"/>
      <c r="P6" s="24" t="n"/>
      <c r="Q6" s="32" t="n"/>
      <c r="R6" s="24" t="n"/>
      <c r="S6" s="21" t="n"/>
      <c r="T6" s="21" t="n"/>
      <c r="U6" s="21" t="n"/>
      <c r="V6" s="24" t="n"/>
      <c r="W6" s="25">
        <f>IF(K6="","",SUM($K$2:K6))</f>
        <v/>
      </c>
      <c r="X6" s="25">
        <f>IF(W6="","",MAX(0,MAX($W$2:W6)))</f>
        <v/>
      </c>
      <c r="Y6" s="25">
        <f>IF(W6="","",W6-X6)</f>
        <v/>
      </c>
      <c r="Z6" s="20">
        <f>IF(A6="","",CHOOSE(WEEKDAY(A6,2),"Mon","Tue","Wed","Thu","Fri","Sat","Sun"))</f>
        <v/>
      </c>
      <c r="AA6" s="26">
        <f>IF(A6="","",DATE(YEAR(A6),MONTH(A6),1))</f>
        <v/>
      </c>
    </row>
    <row r="7">
      <c r="A7" s="27" t="n"/>
      <c r="B7" s="28" t="n"/>
      <c r="C7" s="24" t="n"/>
      <c r="D7" s="24" t="n"/>
      <c r="E7" s="24" t="n"/>
      <c r="F7" s="29" t="n"/>
      <c r="G7" s="29" t="n"/>
      <c r="H7" s="29" t="n"/>
      <c r="I7" s="30" t="n"/>
      <c r="J7" s="31" t="n"/>
      <c r="K7" s="31" t="n"/>
      <c r="L7" s="19">
        <f>IF(OR(K7="",J7="",J7=0),"",K7/J7)</f>
        <v/>
      </c>
      <c r="M7" s="20">
        <f>IF(AND(A7="",C7=""),"",IF(N7="No","Skipped",IF(K7="","Active",IF(K7&gt;0,"Win",IF(K7&lt;0,"Loss","Breakeven")))))</f>
        <v/>
      </c>
      <c r="N7" s="24" t="n"/>
      <c r="O7" s="21" t="n"/>
      <c r="P7" s="24" t="n"/>
      <c r="Q7" s="32" t="n"/>
      <c r="R7" s="24" t="n"/>
      <c r="S7" s="21" t="n"/>
      <c r="T7" s="21" t="n"/>
      <c r="U7" s="21" t="n"/>
      <c r="V7" s="24" t="n"/>
      <c r="W7" s="25">
        <f>IF(K7="","",SUM($K$2:K7))</f>
        <v/>
      </c>
      <c r="X7" s="25">
        <f>IF(W7="","",MAX(0,MAX($W$2:W7)))</f>
        <v/>
      </c>
      <c r="Y7" s="25">
        <f>IF(W7="","",W7-X7)</f>
        <v/>
      </c>
      <c r="Z7" s="20">
        <f>IF(A7="","",CHOOSE(WEEKDAY(A7,2),"Mon","Tue","Wed","Thu","Fri","Sat","Sun"))</f>
        <v/>
      </c>
      <c r="AA7" s="26">
        <f>IF(A7="","",DATE(YEAR(A7),MONTH(A7),1))</f>
        <v/>
      </c>
    </row>
    <row r="8">
      <c r="A8" s="27" t="n"/>
      <c r="B8" s="28" t="n"/>
      <c r="C8" s="24" t="n"/>
      <c r="D8" s="24" t="n"/>
      <c r="E8" s="24" t="n"/>
      <c r="F8" s="29" t="n"/>
      <c r="G8" s="29" t="n"/>
      <c r="H8" s="29" t="n"/>
      <c r="I8" s="30" t="n"/>
      <c r="J8" s="31" t="n"/>
      <c r="K8" s="31" t="n"/>
      <c r="L8" s="19">
        <f>IF(OR(K8="",J8="",J8=0),"",K8/J8)</f>
        <v/>
      </c>
      <c r="M8" s="20">
        <f>IF(AND(A8="",C8=""),"",IF(N8="No","Skipped",IF(K8="","Active",IF(K8&gt;0,"Win",IF(K8&lt;0,"Loss","Breakeven")))))</f>
        <v/>
      </c>
      <c r="N8" s="24" t="n"/>
      <c r="O8" s="21" t="n"/>
      <c r="P8" s="24" t="n"/>
      <c r="Q8" s="32" t="n"/>
      <c r="R8" s="24" t="n"/>
      <c r="S8" s="21" t="n"/>
      <c r="T8" s="21" t="n"/>
      <c r="U8" s="21" t="n"/>
      <c r="V8" s="24" t="n"/>
      <c r="W8" s="25">
        <f>IF(K8="","",SUM($K$2:K8))</f>
        <v/>
      </c>
      <c r="X8" s="25">
        <f>IF(W8="","",MAX(0,MAX($W$2:W8)))</f>
        <v/>
      </c>
      <c r="Y8" s="25">
        <f>IF(W8="","",W8-X8)</f>
        <v/>
      </c>
      <c r="Z8" s="20">
        <f>IF(A8="","",CHOOSE(WEEKDAY(A8,2),"Mon","Tue","Wed","Thu","Fri","Sat","Sun"))</f>
        <v/>
      </c>
      <c r="AA8" s="26">
        <f>IF(A8="","",DATE(YEAR(A8),MONTH(A8),1))</f>
        <v/>
      </c>
    </row>
    <row r="9">
      <c r="A9" s="27" t="n"/>
      <c r="B9" s="28" t="n"/>
      <c r="C9" s="24" t="n"/>
      <c r="D9" s="24" t="n"/>
      <c r="E9" s="24" t="n"/>
      <c r="F9" s="29" t="n"/>
      <c r="G9" s="29" t="n"/>
      <c r="H9" s="29" t="n"/>
      <c r="I9" s="30" t="n"/>
      <c r="J9" s="31" t="n"/>
      <c r="K9" s="31" t="n"/>
      <c r="L9" s="19">
        <f>IF(OR(K9="",J9="",J9=0),"",K9/J9)</f>
        <v/>
      </c>
      <c r="M9" s="20">
        <f>IF(AND(A9="",C9=""),"",IF(N9="No","Skipped",IF(K9="","Active",IF(K9&gt;0,"Win",IF(K9&lt;0,"Loss","Breakeven")))))</f>
        <v/>
      </c>
      <c r="N9" s="24" t="n"/>
      <c r="O9" s="21" t="n"/>
      <c r="P9" s="24" t="n"/>
      <c r="Q9" s="32" t="n"/>
      <c r="R9" s="24" t="n"/>
      <c r="S9" s="21" t="n"/>
      <c r="T9" s="21" t="n"/>
      <c r="U9" s="21" t="n"/>
      <c r="V9" s="24" t="n"/>
      <c r="W9" s="25">
        <f>IF(K9="","",SUM($K$2:K9))</f>
        <v/>
      </c>
      <c r="X9" s="25">
        <f>IF(W9="","",MAX(0,MAX($W$2:W9)))</f>
        <v/>
      </c>
      <c r="Y9" s="25">
        <f>IF(W9="","",W9-X9)</f>
        <v/>
      </c>
      <c r="Z9" s="20">
        <f>IF(A9="","",CHOOSE(WEEKDAY(A9,2),"Mon","Tue","Wed","Thu","Fri","Sat","Sun"))</f>
        <v/>
      </c>
      <c r="AA9" s="26">
        <f>IF(A9="","",DATE(YEAR(A9),MONTH(A9),1))</f>
        <v/>
      </c>
    </row>
    <row r="10">
      <c r="A10" s="27" t="n"/>
      <c r="B10" s="28" t="n"/>
      <c r="C10" s="24" t="n"/>
      <c r="D10" s="24" t="n"/>
      <c r="E10" s="24" t="n"/>
      <c r="F10" s="29" t="n"/>
      <c r="G10" s="29" t="n"/>
      <c r="H10" s="29" t="n"/>
      <c r="I10" s="30" t="n"/>
      <c r="J10" s="31" t="n"/>
      <c r="K10" s="31" t="n"/>
      <c r="L10" s="19">
        <f>IF(OR(K10="",J10="",J10=0),"",K10/J10)</f>
        <v/>
      </c>
      <c r="M10" s="20">
        <f>IF(AND(A10="",C10=""),"",IF(N10="No","Skipped",IF(K10="","Active",IF(K10&gt;0,"Win",IF(K10&lt;0,"Loss","Breakeven")))))</f>
        <v/>
      </c>
      <c r="N10" s="24" t="n"/>
      <c r="O10" s="21" t="n"/>
      <c r="P10" s="24" t="n"/>
      <c r="Q10" s="32" t="n"/>
      <c r="R10" s="24" t="n"/>
      <c r="S10" s="21" t="n"/>
      <c r="T10" s="21" t="n"/>
      <c r="U10" s="21" t="n"/>
      <c r="V10" s="24" t="n"/>
      <c r="W10" s="25">
        <f>IF(K10="","",SUM($K$2:K10))</f>
        <v/>
      </c>
      <c r="X10" s="25">
        <f>IF(W10="","",MAX(0,MAX($W$2:W10)))</f>
        <v/>
      </c>
      <c r="Y10" s="25">
        <f>IF(W10="","",W10-X10)</f>
        <v/>
      </c>
      <c r="Z10" s="20">
        <f>IF(A10="","",CHOOSE(WEEKDAY(A10,2),"Mon","Tue","Wed","Thu","Fri","Sat","Sun"))</f>
        <v/>
      </c>
      <c r="AA10" s="26">
        <f>IF(A10="","",DATE(YEAR(A10),MONTH(A10),1))</f>
        <v/>
      </c>
    </row>
    <row r="11">
      <c r="A11" s="27" t="n"/>
      <c r="B11" s="28" t="n"/>
      <c r="C11" s="24" t="n"/>
      <c r="D11" s="24" t="n"/>
      <c r="E11" s="24" t="n"/>
      <c r="F11" s="29" t="n"/>
      <c r="G11" s="29" t="n"/>
      <c r="H11" s="29" t="n"/>
      <c r="I11" s="30" t="n"/>
      <c r="J11" s="31" t="n"/>
      <c r="K11" s="31" t="n"/>
      <c r="L11" s="19">
        <f>IF(OR(K11="",J11="",J11=0),"",K11/J11)</f>
        <v/>
      </c>
      <c r="M11" s="20">
        <f>IF(AND(A11="",C11=""),"",IF(N11="No","Skipped",IF(K11="","Active",IF(K11&gt;0,"Win",IF(K11&lt;0,"Loss","Breakeven")))))</f>
        <v/>
      </c>
      <c r="N11" s="24" t="n"/>
      <c r="O11" s="21" t="n"/>
      <c r="P11" s="24" t="n"/>
      <c r="Q11" s="32" t="n"/>
      <c r="R11" s="24" t="n"/>
      <c r="S11" s="21" t="n"/>
      <c r="T11" s="21" t="n"/>
      <c r="U11" s="21" t="n"/>
      <c r="V11" s="24" t="n"/>
      <c r="W11" s="25">
        <f>IF(K11="","",SUM($K$2:K11))</f>
        <v/>
      </c>
      <c r="X11" s="25">
        <f>IF(W11="","",MAX(0,MAX($W$2:W11)))</f>
        <v/>
      </c>
      <c r="Y11" s="25">
        <f>IF(W11="","",W11-X11)</f>
        <v/>
      </c>
      <c r="Z11" s="20">
        <f>IF(A11="","",CHOOSE(WEEKDAY(A11,2),"Mon","Tue","Wed","Thu","Fri","Sat","Sun"))</f>
        <v/>
      </c>
      <c r="AA11" s="26">
        <f>IF(A11="","",DATE(YEAR(A11),MONTH(A11),1))</f>
        <v/>
      </c>
    </row>
    <row r="12">
      <c r="A12" s="27" t="n"/>
      <c r="B12" s="28" t="n"/>
      <c r="C12" s="24" t="n"/>
      <c r="D12" s="24" t="n"/>
      <c r="E12" s="24" t="n"/>
      <c r="F12" s="29" t="n"/>
      <c r="G12" s="29" t="n"/>
      <c r="H12" s="29" t="n"/>
      <c r="I12" s="30" t="n"/>
      <c r="J12" s="31" t="n"/>
      <c r="K12" s="31" t="n"/>
      <c r="L12" s="19">
        <f>IF(OR(K12="",J12="",J12=0),"",K12/J12)</f>
        <v/>
      </c>
      <c r="M12" s="20">
        <f>IF(AND(A12="",C12=""),"",IF(N12="No","Skipped",IF(K12="","Active",IF(K12&gt;0,"Win",IF(K12&lt;0,"Loss","Breakeven")))))</f>
        <v/>
      </c>
      <c r="N12" s="24" t="n"/>
      <c r="O12" s="21" t="n"/>
      <c r="P12" s="24" t="n"/>
      <c r="Q12" s="32" t="n"/>
      <c r="R12" s="24" t="n"/>
      <c r="S12" s="21" t="n"/>
      <c r="T12" s="21" t="n"/>
      <c r="U12" s="21" t="n"/>
      <c r="V12" s="24" t="n"/>
      <c r="W12" s="25">
        <f>IF(K12="","",SUM($K$2:K12))</f>
        <v/>
      </c>
      <c r="X12" s="25">
        <f>IF(W12="","",MAX(0,MAX($W$2:W12)))</f>
        <v/>
      </c>
      <c r="Y12" s="25">
        <f>IF(W12="","",W12-X12)</f>
        <v/>
      </c>
      <c r="Z12" s="20">
        <f>IF(A12="","",CHOOSE(WEEKDAY(A12,2),"Mon","Tue","Wed","Thu","Fri","Sat","Sun"))</f>
        <v/>
      </c>
      <c r="AA12" s="26">
        <f>IF(A12="","",DATE(YEAR(A12),MONTH(A12),1))</f>
        <v/>
      </c>
    </row>
    <row r="13">
      <c r="A13" s="27" t="n"/>
      <c r="B13" s="28" t="n"/>
      <c r="C13" s="24" t="n"/>
      <c r="D13" s="24" t="n"/>
      <c r="E13" s="24" t="n"/>
      <c r="F13" s="29" t="n"/>
      <c r="G13" s="29" t="n"/>
      <c r="H13" s="29" t="n"/>
      <c r="I13" s="30" t="n"/>
      <c r="J13" s="31" t="n"/>
      <c r="K13" s="31" t="n"/>
      <c r="L13" s="19">
        <f>IF(OR(K13="",J13="",J13=0),"",K13/J13)</f>
        <v/>
      </c>
      <c r="M13" s="20">
        <f>IF(AND(A13="",C13=""),"",IF(N13="No","Skipped",IF(K13="","Active",IF(K13&gt;0,"Win",IF(K13&lt;0,"Loss","Breakeven")))))</f>
        <v/>
      </c>
      <c r="N13" s="24" t="n"/>
      <c r="O13" s="21" t="n"/>
      <c r="P13" s="24" t="n"/>
      <c r="Q13" s="32" t="n"/>
      <c r="R13" s="24" t="n"/>
      <c r="S13" s="21" t="n"/>
      <c r="T13" s="21" t="n"/>
      <c r="U13" s="21" t="n"/>
      <c r="V13" s="24" t="n"/>
      <c r="W13" s="25">
        <f>IF(K13="","",SUM($K$2:K13))</f>
        <v/>
      </c>
      <c r="X13" s="25">
        <f>IF(W13="","",MAX(0,MAX($W$2:W13)))</f>
        <v/>
      </c>
      <c r="Y13" s="25">
        <f>IF(W13="","",W13-X13)</f>
        <v/>
      </c>
      <c r="Z13" s="20">
        <f>IF(A13="","",CHOOSE(WEEKDAY(A13,2),"Mon","Tue","Wed","Thu","Fri","Sat","Sun"))</f>
        <v/>
      </c>
      <c r="AA13" s="26">
        <f>IF(A13="","",DATE(YEAR(A13),MONTH(A13),1))</f>
        <v/>
      </c>
    </row>
    <row r="14">
      <c r="A14" s="27" t="n"/>
      <c r="B14" s="28" t="n"/>
      <c r="C14" s="24" t="n"/>
      <c r="D14" s="24" t="n"/>
      <c r="E14" s="24" t="n"/>
      <c r="F14" s="29" t="n"/>
      <c r="G14" s="29" t="n"/>
      <c r="H14" s="29" t="n"/>
      <c r="I14" s="30" t="n"/>
      <c r="J14" s="31" t="n"/>
      <c r="K14" s="31" t="n"/>
      <c r="L14" s="19">
        <f>IF(OR(K14="",J14="",J14=0),"",K14/J14)</f>
        <v/>
      </c>
      <c r="M14" s="20">
        <f>IF(AND(A14="",C14=""),"",IF(N14="No","Skipped",IF(K14="","Active",IF(K14&gt;0,"Win",IF(K14&lt;0,"Loss","Breakeven")))))</f>
        <v/>
      </c>
      <c r="N14" s="24" t="n"/>
      <c r="O14" s="21" t="n"/>
      <c r="P14" s="24" t="n"/>
      <c r="Q14" s="32" t="n"/>
      <c r="R14" s="24" t="n"/>
      <c r="S14" s="21" t="n"/>
      <c r="T14" s="21" t="n"/>
      <c r="U14" s="21" t="n"/>
      <c r="V14" s="24" t="n"/>
      <c r="W14" s="25">
        <f>IF(K14="","",SUM($K$2:K14))</f>
        <v/>
      </c>
      <c r="X14" s="25">
        <f>IF(W14="","",MAX(0,MAX($W$2:W14)))</f>
        <v/>
      </c>
      <c r="Y14" s="25">
        <f>IF(W14="","",W14-X14)</f>
        <v/>
      </c>
      <c r="Z14" s="20">
        <f>IF(A14="","",CHOOSE(WEEKDAY(A14,2),"Mon","Tue","Wed","Thu","Fri","Sat","Sun"))</f>
        <v/>
      </c>
      <c r="AA14" s="26">
        <f>IF(A14="","",DATE(YEAR(A14),MONTH(A14),1))</f>
        <v/>
      </c>
    </row>
    <row r="15">
      <c r="A15" s="27" t="n"/>
      <c r="B15" s="28" t="n"/>
      <c r="C15" s="24" t="n"/>
      <c r="D15" s="24" t="n"/>
      <c r="E15" s="24" t="n"/>
      <c r="F15" s="29" t="n"/>
      <c r="G15" s="29" t="n"/>
      <c r="H15" s="29" t="n"/>
      <c r="I15" s="30" t="n"/>
      <c r="J15" s="31" t="n"/>
      <c r="K15" s="31" t="n"/>
      <c r="L15" s="19">
        <f>IF(OR(K15="",J15="",J15=0),"",K15/J15)</f>
        <v/>
      </c>
      <c r="M15" s="20">
        <f>IF(AND(A15="",C15=""),"",IF(N15="No","Skipped",IF(K15="","Active",IF(K15&gt;0,"Win",IF(K15&lt;0,"Loss","Breakeven")))))</f>
        <v/>
      </c>
      <c r="N15" s="24" t="n"/>
      <c r="O15" s="21" t="n"/>
      <c r="P15" s="24" t="n"/>
      <c r="Q15" s="32" t="n"/>
      <c r="R15" s="24" t="n"/>
      <c r="S15" s="21" t="n"/>
      <c r="T15" s="21" t="n"/>
      <c r="U15" s="21" t="n"/>
      <c r="V15" s="24" t="n"/>
      <c r="W15" s="25">
        <f>IF(K15="","",SUM($K$2:K15))</f>
        <v/>
      </c>
      <c r="X15" s="25">
        <f>IF(W15="","",MAX(0,MAX($W$2:W15)))</f>
        <v/>
      </c>
      <c r="Y15" s="25">
        <f>IF(W15="","",W15-X15)</f>
        <v/>
      </c>
      <c r="Z15" s="20">
        <f>IF(A15="","",CHOOSE(WEEKDAY(A15,2),"Mon","Tue","Wed","Thu","Fri","Sat","Sun"))</f>
        <v/>
      </c>
      <c r="AA15" s="26">
        <f>IF(A15="","",DATE(YEAR(A15),MONTH(A15),1))</f>
        <v/>
      </c>
    </row>
    <row r="16">
      <c r="A16" s="27" t="n"/>
      <c r="B16" s="28" t="n"/>
      <c r="C16" s="24" t="n"/>
      <c r="D16" s="24" t="n"/>
      <c r="E16" s="24" t="n"/>
      <c r="F16" s="29" t="n"/>
      <c r="G16" s="29" t="n"/>
      <c r="H16" s="29" t="n"/>
      <c r="I16" s="30" t="n"/>
      <c r="J16" s="31" t="n"/>
      <c r="K16" s="31" t="n"/>
      <c r="L16" s="19">
        <f>IF(OR(K16="",J16="",J16=0),"",K16/J16)</f>
        <v/>
      </c>
      <c r="M16" s="20">
        <f>IF(AND(A16="",C16=""),"",IF(N16="No","Skipped",IF(K16="","Active",IF(K16&gt;0,"Win",IF(K16&lt;0,"Loss","Breakeven")))))</f>
        <v/>
      </c>
      <c r="N16" s="24" t="n"/>
      <c r="O16" s="21" t="n"/>
      <c r="P16" s="24" t="n"/>
      <c r="Q16" s="32" t="n"/>
      <c r="R16" s="24" t="n"/>
      <c r="S16" s="21" t="n"/>
      <c r="T16" s="21" t="n"/>
      <c r="U16" s="21" t="n"/>
      <c r="V16" s="24" t="n"/>
      <c r="W16" s="25">
        <f>IF(K16="","",SUM($K$2:K16))</f>
        <v/>
      </c>
      <c r="X16" s="25">
        <f>IF(W16="","",MAX(0,MAX($W$2:W16)))</f>
        <v/>
      </c>
      <c r="Y16" s="25">
        <f>IF(W16="","",W16-X16)</f>
        <v/>
      </c>
      <c r="Z16" s="20">
        <f>IF(A16="","",CHOOSE(WEEKDAY(A16,2),"Mon","Tue","Wed","Thu","Fri","Sat","Sun"))</f>
        <v/>
      </c>
      <c r="AA16" s="26">
        <f>IF(A16="","",DATE(YEAR(A16),MONTH(A16),1))</f>
        <v/>
      </c>
    </row>
    <row r="17">
      <c r="A17" s="27" t="n"/>
      <c r="B17" s="28" t="n"/>
      <c r="C17" s="24" t="n"/>
      <c r="D17" s="24" t="n"/>
      <c r="E17" s="24" t="n"/>
      <c r="F17" s="29" t="n"/>
      <c r="G17" s="29" t="n"/>
      <c r="H17" s="29" t="n"/>
      <c r="I17" s="30" t="n"/>
      <c r="J17" s="31" t="n"/>
      <c r="K17" s="31" t="n"/>
      <c r="L17" s="19">
        <f>IF(OR(K17="",J17="",J17=0),"",K17/J17)</f>
        <v/>
      </c>
      <c r="M17" s="20">
        <f>IF(AND(A17="",C17=""),"",IF(N17="No","Skipped",IF(K17="","Active",IF(K17&gt;0,"Win",IF(K17&lt;0,"Loss","Breakeven")))))</f>
        <v/>
      </c>
      <c r="N17" s="24" t="n"/>
      <c r="O17" s="21" t="n"/>
      <c r="P17" s="24" t="n"/>
      <c r="Q17" s="32" t="n"/>
      <c r="R17" s="24" t="n"/>
      <c r="S17" s="21" t="n"/>
      <c r="T17" s="21" t="n"/>
      <c r="U17" s="21" t="n"/>
      <c r="V17" s="24" t="n"/>
      <c r="W17" s="25">
        <f>IF(K17="","",SUM($K$2:K17))</f>
        <v/>
      </c>
      <c r="X17" s="25">
        <f>IF(W17="","",MAX(0,MAX($W$2:W17)))</f>
        <v/>
      </c>
      <c r="Y17" s="25">
        <f>IF(W17="","",W17-X17)</f>
        <v/>
      </c>
      <c r="Z17" s="20">
        <f>IF(A17="","",CHOOSE(WEEKDAY(A17,2),"Mon","Tue","Wed","Thu","Fri","Sat","Sun"))</f>
        <v/>
      </c>
      <c r="AA17" s="26">
        <f>IF(A17="","",DATE(YEAR(A17),MONTH(A17),1))</f>
        <v/>
      </c>
    </row>
    <row r="18">
      <c r="A18" s="27" t="n"/>
      <c r="B18" s="28" t="n"/>
      <c r="C18" s="24" t="n"/>
      <c r="D18" s="24" t="n"/>
      <c r="E18" s="24" t="n"/>
      <c r="F18" s="29" t="n"/>
      <c r="G18" s="29" t="n"/>
      <c r="H18" s="29" t="n"/>
      <c r="I18" s="30" t="n"/>
      <c r="J18" s="31" t="n"/>
      <c r="K18" s="31" t="n"/>
      <c r="L18" s="19">
        <f>IF(OR(K18="",J18="",J18=0),"",K18/J18)</f>
        <v/>
      </c>
      <c r="M18" s="20">
        <f>IF(AND(A18="",C18=""),"",IF(N18="No","Skipped",IF(K18="","Active",IF(K18&gt;0,"Win",IF(K18&lt;0,"Loss","Breakeven")))))</f>
        <v/>
      </c>
      <c r="N18" s="24" t="n"/>
      <c r="O18" s="21" t="n"/>
      <c r="P18" s="24" t="n"/>
      <c r="Q18" s="32" t="n"/>
      <c r="R18" s="24" t="n"/>
      <c r="S18" s="21" t="n"/>
      <c r="T18" s="21" t="n"/>
      <c r="U18" s="21" t="n"/>
      <c r="V18" s="24" t="n"/>
      <c r="W18" s="25">
        <f>IF(K18="","",SUM($K$2:K18))</f>
        <v/>
      </c>
      <c r="X18" s="25">
        <f>IF(W18="","",MAX(0,MAX($W$2:W18)))</f>
        <v/>
      </c>
      <c r="Y18" s="25">
        <f>IF(W18="","",W18-X18)</f>
        <v/>
      </c>
      <c r="Z18" s="20">
        <f>IF(A18="","",CHOOSE(WEEKDAY(A18,2),"Mon","Tue","Wed","Thu","Fri","Sat","Sun"))</f>
        <v/>
      </c>
      <c r="AA18" s="26">
        <f>IF(A18="","",DATE(YEAR(A18),MONTH(A18),1))</f>
        <v/>
      </c>
    </row>
    <row r="19">
      <c r="A19" s="27" t="n"/>
      <c r="B19" s="28" t="n"/>
      <c r="C19" s="24" t="n"/>
      <c r="D19" s="24" t="n"/>
      <c r="E19" s="24" t="n"/>
      <c r="F19" s="29" t="n"/>
      <c r="G19" s="29" t="n"/>
      <c r="H19" s="29" t="n"/>
      <c r="I19" s="30" t="n"/>
      <c r="J19" s="31" t="n"/>
      <c r="K19" s="31" t="n"/>
      <c r="L19" s="19">
        <f>IF(OR(K19="",J19="",J19=0),"",K19/J19)</f>
        <v/>
      </c>
      <c r="M19" s="20">
        <f>IF(AND(A19="",C19=""),"",IF(N19="No","Skipped",IF(K19="","Active",IF(K19&gt;0,"Win",IF(K19&lt;0,"Loss","Breakeven")))))</f>
        <v/>
      </c>
      <c r="N19" s="24" t="n"/>
      <c r="O19" s="21" t="n"/>
      <c r="P19" s="24" t="n"/>
      <c r="Q19" s="32" t="n"/>
      <c r="R19" s="24" t="n"/>
      <c r="S19" s="21" t="n"/>
      <c r="T19" s="21" t="n"/>
      <c r="U19" s="21" t="n"/>
      <c r="V19" s="24" t="n"/>
      <c r="W19" s="25">
        <f>IF(K19="","",SUM($K$2:K19))</f>
        <v/>
      </c>
      <c r="X19" s="25">
        <f>IF(W19="","",MAX(0,MAX($W$2:W19)))</f>
        <v/>
      </c>
      <c r="Y19" s="25">
        <f>IF(W19="","",W19-X19)</f>
        <v/>
      </c>
      <c r="Z19" s="20">
        <f>IF(A19="","",CHOOSE(WEEKDAY(A19,2),"Mon","Tue","Wed","Thu","Fri","Sat","Sun"))</f>
        <v/>
      </c>
      <c r="AA19" s="26">
        <f>IF(A19="","",DATE(YEAR(A19),MONTH(A19),1))</f>
        <v/>
      </c>
    </row>
    <row r="20">
      <c r="A20" s="27" t="n"/>
      <c r="B20" s="28" t="n"/>
      <c r="C20" s="24" t="n"/>
      <c r="D20" s="24" t="n"/>
      <c r="E20" s="24" t="n"/>
      <c r="F20" s="29" t="n"/>
      <c r="G20" s="29" t="n"/>
      <c r="H20" s="29" t="n"/>
      <c r="I20" s="30" t="n"/>
      <c r="J20" s="31" t="n"/>
      <c r="K20" s="31" t="n"/>
      <c r="L20" s="19">
        <f>IF(OR(K20="",J20="",J20=0),"",K20/J20)</f>
        <v/>
      </c>
      <c r="M20" s="20">
        <f>IF(AND(A20="",C20=""),"",IF(N20="No","Skipped",IF(K20="","Active",IF(K20&gt;0,"Win",IF(K20&lt;0,"Loss","Breakeven")))))</f>
        <v/>
      </c>
      <c r="N20" s="24" t="n"/>
      <c r="O20" s="21" t="n"/>
      <c r="P20" s="24" t="n"/>
      <c r="Q20" s="32" t="n"/>
      <c r="R20" s="24" t="n"/>
      <c r="S20" s="21" t="n"/>
      <c r="T20" s="21" t="n"/>
      <c r="U20" s="21" t="n"/>
      <c r="V20" s="24" t="n"/>
      <c r="W20" s="25">
        <f>IF(K20="","",SUM($K$2:K20))</f>
        <v/>
      </c>
      <c r="X20" s="25">
        <f>IF(W20="","",MAX(0,MAX($W$2:W20)))</f>
        <v/>
      </c>
      <c r="Y20" s="25">
        <f>IF(W20="","",W20-X20)</f>
        <v/>
      </c>
      <c r="Z20" s="20">
        <f>IF(A20="","",CHOOSE(WEEKDAY(A20,2),"Mon","Tue","Wed","Thu","Fri","Sat","Sun"))</f>
        <v/>
      </c>
      <c r="AA20" s="26">
        <f>IF(A20="","",DATE(YEAR(A20),MONTH(A20),1))</f>
        <v/>
      </c>
    </row>
    <row r="21">
      <c r="A21" s="27" t="n"/>
      <c r="B21" s="28" t="n"/>
      <c r="C21" s="24" t="n"/>
      <c r="D21" s="24" t="n"/>
      <c r="E21" s="24" t="n"/>
      <c r="F21" s="29" t="n"/>
      <c r="G21" s="29" t="n"/>
      <c r="H21" s="29" t="n"/>
      <c r="I21" s="30" t="n"/>
      <c r="J21" s="31" t="n"/>
      <c r="K21" s="31" t="n"/>
      <c r="L21" s="19">
        <f>IF(OR(K21="",J21="",J21=0),"",K21/J21)</f>
        <v/>
      </c>
      <c r="M21" s="20">
        <f>IF(AND(A21="",C21=""),"",IF(N21="No","Skipped",IF(K21="","Active",IF(K21&gt;0,"Win",IF(K21&lt;0,"Loss","Breakeven")))))</f>
        <v/>
      </c>
      <c r="N21" s="24" t="n"/>
      <c r="O21" s="21" t="n"/>
      <c r="P21" s="24" t="n"/>
      <c r="Q21" s="32" t="n"/>
      <c r="R21" s="24" t="n"/>
      <c r="S21" s="21" t="n"/>
      <c r="T21" s="21" t="n"/>
      <c r="U21" s="21" t="n"/>
      <c r="V21" s="24" t="n"/>
      <c r="W21" s="25">
        <f>IF(K21="","",SUM($K$2:K21))</f>
        <v/>
      </c>
      <c r="X21" s="25">
        <f>IF(W21="","",MAX(0,MAX($W$2:W21)))</f>
        <v/>
      </c>
      <c r="Y21" s="25">
        <f>IF(W21="","",W21-X21)</f>
        <v/>
      </c>
      <c r="Z21" s="20">
        <f>IF(A21="","",CHOOSE(WEEKDAY(A21,2),"Mon","Tue","Wed","Thu","Fri","Sat","Sun"))</f>
        <v/>
      </c>
      <c r="AA21" s="26">
        <f>IF(A21="","",DATE(YEAR(A21),MONTH(A21),1))</f>
        <v/>
      </c>
    </row>
    <row r="22">
      <c r="A22" s="27" t="n"/>
      <c r="B22" s="28" t="n"/>
      <c r="C22" s="24" t="n"/>
      <c r="D22" s="24" t="n"/>
      <c r="E22" s="24" t="n"/>
      <c r="F22" s="29" t="n"/>
      <c r="G22" s="29" t="n"/>
      <c r="H22" s="29" t="n"/>
      <c r="I22" s="30" t="n"/>
      <c r="J22" s="31" t="n"/>
      <c r="K22" s="31" t="n"/>
      <c r="L22" s="19">
        <f>IF(OR(K22="",J22="",J22=0),"",K22/J22)</f>
        <v/>
      </c>
      <c r="M22" s="20">
        <f>IF(AND(A22="",C22=""),"",IF(N22="No","Skipped",IF(K22="","Active",IF(K22&gt;0,"Win",IF(K22&lt;0,"Loss","Breakeven")))))</f>
        <v/>
      </c>
      <c r="N22" s="24" t="n"/>
      <c r="O22" s="21" t="n"/>
      <c r="P22" s="24" t="n"/>
      <c r="Q22" s="32" t="n"/>
      <c r="R22" s="24" t="n"/>
      <c r="S22" s="21" t="n"/>
      <c r="T22" s="21" t="n"/>
      <c r="U22" s="21" t="n"/>
      <c r="V22" s="24" t="n"/>
      <c r="W22" s="25">
        <f>IF(K22="","",SUM($K$2:K22))</f>
        <v/>
      </c>
      <c r="X22" s="25">
        <f>IF(W22="","",MAX(0,MAX($W$2:W22)))</f>
        <v/>
      </c>
      <c r="Y22" s="25">
        <f>IF(W22="","",W22-X22)</f>
        <v/>
      </c>
      <c r="Z22" s="20">
        <f>IF(A22="","",CHOOSE(WEEKDAY(A22,2),"Mon","Tue","Wed","Thu","Fri","Sat","Sun"))</f>
        <v/>
      </c>
      <c r="AA22" s="26">
        <f>IF(A22="","",DATE(YEAR(A22),MONTH(A22),1))</f>
        <v/>
      </c>
    </row>
    <row r="23">
      <c r="A23" s="27" t="n"/>
      <c r="B23" s="28" t="n"/>
      <c r="C23" s="24" t="n"/>
      <c r="D23" s="24" t="n"/>
      <c r="E23" s="24" t="n"/>
      <c r="F23" s="29" t="n"/>
      <c r="G23" s="29" t="n"/>
      <c r="H23" s="29" t="n"/>
      <c r="I23" s="30" t="n"/>
      <c r="J23" s="31" t="n"/>
      <c r="K23" s="31" t="n"/>
      <c r="L23" s="19">
        <f>IF(OR(K23="",J23="",J23=0),"",K23/J23)</f>
        <v/>
      </c>
      <c r="M23" s="20">
        <f>IF(AND(A23="",C23=""),"",IF(N23="No","Skipped",IF(K23="","Active",IF(K23&gt;0,"Win",IF(K23&lt;0,"Loss","Breakeven")))))</f>
        <v/>
      </c>
      <c r="N23" s="24" t="n"/>
      <c r="O23" s="21" t="n"/>
      <c r="P23" s="24" t="n"/>
      <c r="Q23" s="32" t="n"/>
      <c r="R23" s="24" t="n"/>
      <c r="S23" s="21" t="n"/>
      <c r="T23" s="21" t="n"/>
      <c r="U23" s="21" t="n"/>
      <c r="V23" s="24" t="n"/>
      <c r="W23" s="25">
        <f>IF(K23="","",SUM($K$2:K23))</f>
        <v/>
      </c>
      <c r="X23" s="25">
        <f>IF(W23="","",MAX(0,MAX($W$2:W23)))</f>
        <v/>
      </c>
      <c r="Y23" s="25">
        <f>IF(W23="","",W23-X23)</f>
        <v/>
      </c>
      <c r="Z23" s="20">
        <f>IF(A23="","",CHOOSE(WEEKDAY(A23,2),"Mon","Tue","Wed","Thu","Fri","Sat","Sun"))</f>
        <v/>
      </c>
      <c r="AA23" s="26">
        <f>IF(A23="","",DATE(YEAR(A23),MONTH(A23),1))</f>
        <v/>
      </c>
    </row>
    <row r="24">
      <c r="A24" s="27" t="n"/>
      <c r="B24" s="28" t="n"/>
      <c r="C24" s="24" t="n"/>
      <c r="D24" s="24" t="n"/>
      <c r="E24" s="24" t="n"/>
      <c r="F24" s="29" t="n"/>
      <c r="G24" s="29" t="n"/>
      <c r="H24" s="29" t="n"/>
      <c r="I24" s="30" t="n"/>
      <c r="J24" s="31" t="n"/>
      <c r="K24" s="31" t="n"/>
      <c r="L24" s="19">
        <f>IF(OR(K24="",J24="",J24=0),"",K24/J24)</f>
        <v/>
      </c>
      <c r="M24" s="20">
        <f>IF(AND(A24="",C24=""),"",IF(N24="No","Skipped",IF(K24="","Active",IF(K24&gt;0,"Win",IF(K24&lt;0,"Loss","Breakeven")))))</f>
        <v/>
      </c>
      <c r="N24" s="24" t="n"/>
      <c r="O24" s="21" t="n"/>
      <c r="P24" s="24" t="n"/>
      <c r="Q24" s="32" t="n"/>
      <c r="R24" s="24" t="n"/>
      <c r="S24" s="21" t="n"/>
      <c r="T24" s="21" t="n"/>
      <c r="U24" s="21" t="n"/>
      <c r="V24" s="24" t="n"/>
      <c r="W24" s="25">
        <f>IF(K24="","",SUM($K$2:K24))</f>
        <v/>
      </c>
      <c r="X24" s="25">
        <f>IF(W24="","",MAX(0,MAX($W$2:W24)))</f>
        <v/>
      </c>
      <c r="Y24" s="25">
        <f>IF(W24="","",W24-X24)</f>
        <v/>
      </c>
      <c r="Z24" s="20">
        <f>IF(A24="","",CHOOSE(WEEKDAY(A24,2),"Mon","Tue","Wed","Thu","Fri","Sat","Sun"))</f>
        <v/>
      </c>
      <c r="AA24" s="26">
        <f>IF(A24="","",DATE(YEAR(A24),MONTH(A24),1))</f>
        <v/>
      </c>
    </row>
    <row r="25">
      <c r="A25" s="27" t="n"/>
      <c r="B25" s="28" t="n"/>
      <c r="C25" s="24" t="n"/>
      <c r="D25" s="24" t="n"/>
      <c r="E25" s="24" t="n"/>
      <c r="F25" s="29" t="n"/>
      <c r="G25" s="29" t="n"/>
      <c r="H25" s="29" t="n"/>
      <c r="I25" s="30" t="n"/>
      <c r="J25" s="31" t="n"/>
      <c r="K25" s="31" t="n"/>
      <c r="L25" s="19">
        <f>IF(OR(K25="",J25="",J25=0),"",K25/J25)</f>
        <v/>
      </c>
      <c r="M25" s="20">
        <f>IF(AND(A25="",C25=""),"",IF(N25="No","Skipped",IF(K25="","Active",IF(K25&gt;0,"Win",IF(K25&lt;0,"Loss","Breakeven")))))</f>
        <v/>
      </c>
      <c r="N25" s="24" t="n"/>
      <c r="O25" s="21" t="n"/>
      <c r="P25" s="24" t="n"/>
      <c r="Q25" s="32" t="n"/>
      <c r="R25" s="24" t="n"/>
      <c r="S25" s="21" t="n"/>
      <c r="T25" s="21" t="n"/>
      <c r="U25" s="21" t="n"/>
      <c r="V25" s="24" t="n"/>
      <c r="W25" s="25">
        <f>IF(K25="","",SUM($K$2:K25))</f>
        <v/>
      </c>
      <c r="X25" s="25">
        <f>IF(W25="","",MAX(0,MAX($W$2:W25)))</f>
        <v/>
      </c>
      <c r="Y25" s="25">
        <f>IF(W25="","",W25-X25)</f>
        <v/>
      </c>
      <c r="Z25" s="20">
        <f>IF(A25="","",CHOOSE(WEEKDAY(A25,2),"Mon","Tue","Wed","Thu","Fri","Sat","Sun"))</f>
        <v/>
      </c>
      <c r="AA25" s="26">
        <f>IF(A25="","",DATE(YEAR(A25),MONTH(A25),1))</f>
        <v/>
      </c>
    </row>
    <row r="26">
      <c r="A26" s="27" t="n"/>
      <c r="B26" s="28" t="n"/>
      <c r="C26" s="24" t="n"/>
      <c r="D26" s="24" t="n"/>
      <c r="E26" s="24" t="n"/>
      <c r="F26" s="29" t="n"/>
      <c r="G26" s="29" t="n"/>
      <c r="H26" s="29" t="n"/>
      <c r="I26" s="30" t="n"/>
      <c r="J26" s="31" t="n"/>
      <c r="K26" s="31" t="n"/>
      <c r="L26" s="19">
        <f>IF(OR(K26="",J26="",J26=0),"",K26/J26)</f>
        <v/>
      </c>
      <c r="M26" s="20">
        <f>IF(AND(A26="",C26=""),"",IF(N26="No","Skipped",IF(K26="","Active",IF(K26&gt;0,"Win",IF(K26&lt;0,"Loss","Breakeven")))))</f>
        <v/>
      </c>
      <c r="N26" s="24" t="n"/>
      <c r="O26" s="21" t="n"/>
      <c r="P26" s="24" t="n"/>
      <c r="Q26" s="32" t="n"/>
      <c r="R26" s="24" t="n"/>
      <c r="S26" s="21" t="n"/>
      <c r="T26" s="21" t="n"/>
      <c r="U26" s="21" t="n"/>
      <c r="V26" s="24" t="n"/>
      <c r="W26" s="25">
        <f>IF(K26="","",SUM($K$2:K26))</f>
        <v/>
      </c>
      <c r="X26" s="25">
        <f>IF(W26="","",MAX(0,MAX($W$2:W26)))</f>
        <v/>
      </c>
      <c r="Y26" s="25">
        <f>IF(W26="","",W26-X26)</f>
        <v/>
      </c>
      <c r="Z26" s="20">
        <f>IF(A26="","",CHOOSE(WEEKDAY(A26,2),"Mon","Tue","Wed","Thu","Fri","Sat","Sun"))</f>
        <v/>
      </c>
      <c r="AA26" s="26">
        <f>IF(A26="","",DATE(YEAR(A26),MONTH(A26),1))</f>
        <v/>
      </c>
    </row>
    <row r="27">
      <c r="A27" s="27" t="n"/>
      <c r="B27" s="28" t="n"/>
      <c r="C27" s="24" t="n"/>
      <c r="D27" s="24" t="n"/>
      <c r="E27" s="24" t="n"/>
      <c r="F27" s="29" t="n"/>
      <c r="G27" s="29" t="n"/>
      <c r="H27" s="29" t="n"/>
      <c r="I27" s="30" t="n"/>
      <c r="J27" s="31" t="n"/>
      <c r="K27" s="31" t="n"/>
      <c r="L27" s="19">
        <f>IF(OR(K27="",J27="",J27=0),"",K27/J27)</f>
        <v/>
      </c>
      <c r="M27" s="20">
        <f>IF(AND(A27="",C27=""),"",IF(N27="No","Skipped",IF(K27="","Active",IF(K27&gt;0,"Win",IF(K27&lt;0,"Loss","Breakeven")))))</f>
        <v/>
      </c>
      <c r="N27" s="24" t="n"/>
      <c r="O27" s="21" t="n"/>
      <c r="P27" s="24" t="n"/>
      <c r="Q27" s="32" t="n"/>
      <c r="R27" s="24" t="n"/>
      <c r="S27" s="21" t="n"/>
      <c r="T27" s="21" t="n"/>
      <c r="U27" s="21" t="n"/>
      <c r="V27" s="24" t="n"/>
      <c r="W27" s="25">
        <f>IF(K27="","",SUM($K$2:K27))</f>
        <v/>
      </c>
      <c r="X27" s="25">
        <f>IF(W27="","",MAX(0,MAX($W$2:W27)))</f>
        <v/>
      </c>
      <c r="Y27" s="25">
        <f>IF(W27="","",W27-X27)</f>
        <v/>
      </c>
      <c r="Z27" s="20">
        <f>IF(A27="","",CHOOSE(WEEKDAY(A27,2),"Mon","Tue","Wed","Thu","Fri","Sat","Sun"))</f>
        <v/>
      </c>
      <c r="AA27" s="26">
        <f>IF(A27="","",DATE(YEAR(A27),MONTH(A27),1))</f>
        <v/>
      </c>
    </row>
    <row r="28">
      <c r="A28" s="27" t="n"/>
      <c r="B28" s="28" t="n"/>
      <c r="C28" s="24" t="n"/>
      <c r="D28" s="24" t="n"/>
      <c r="E28" s="24" t="n"/>
      <c r="F28" s="29" t="n"/>
      <c r="G28" s="29" t="n"/>
      <c r="H28" s="29" t="n"/>
      <c r="I28" s="30" t="n"/>
      <c r="J28" s="31" t="n"/>
      <c r="K28" s="31" t="n"/>
      <c r="L28" s="19">
        <f>IF(OR(K28="",J28="",J28=0),"",K28/J28)</f>
        <v/>
      </c>
      <c r="M28" s="20">
        <f>IF(AND(A28="",C28=""),"",IF(N28="No","Skipped",IF(K28="","Active",IF(K28&gt;0,"Win",IF(K28&lt;0,"Loss","Breakeven")))))</f>
        <v/>
      </c>
      <c r="N28" s="24" t="n"/>
      <c r="O28" s="21" t="n"/>
      <c r="P28" s="24" t="n"/>
      <c r="Q28" s="32" t="n"/>
      <c r="R28" s="24" t="n"/>
      <c r="S28" s="21" t="n"/>
      <c r="T28" s="21" t="n"/>
      <c r="U28" s="21" t="n"/>
      <c r="V28" s="24" t="n"/>
      <c r="W28" s="25">
        <f>IF(K28="","",SUM($K$2:K28))</f>
        <v/>
      </c>
      <c r="X28" s="25">
        <f>IF(W28="","",MAX(0,MAX($W$2:W28)))</f>
        <v/>
      </c>
      <c r="Y28" s="25">
        <f>IF(W28="","",W28-X28)</f>
        <v/>
      </c>
      <c r="Z28" s="20">
        <f>IF(A28="","",CHOOSE(WEEKDAY(A28,2),"Mon","Tue","Wed","Thu","Fri","Sat","Sun"))</f>
        <v/>
      </c>
      <c r="AA28" s="26">
        <f>IF(A28="","",DATE(YEAR(A28),MONTH(A28),1))</f>
        <v/>
      </c>
    </row>
    <row r="29">
      <c r="A29" s="27" t="n"/>
      <c r="B29" s="28" t="n"/>
      <c r="C29" s="24" t="n"/>
      <c r="D29" s="24" t="n"/>
      <c r="E29" s="24" t="n"/>
      <c r="F29" s="29" t="n"/>
      <c r="G29" s="29" t="n"/>
      <c r="H29" s="29" t="n"/>
      <c r="I29" s="30" t="n"/>
      <c r="J29" s="31" t="n"/>
      <c r="K29" s="31" t="n"/>
      <c r="L29" s="19">
        <f>IF(OR(K29="",J29="",J29=0),"",K29/J29)</f>
        <v/>
      </c>
      <c r="M29" s="20">
        <f>IF(AND(A29="",C29=""),"",IF(N29="No","Skipped",IF(K29="","Active",IF(K29&gt;0,"Win",IF(K29&lt;0,"Loss","Breakeven")))))</f>
        <v/>
      </c>
      <c r="N29" s="24" t="n"/>
      <c r="O29" s="21" t="n"/>
      <c r="P29" s="24" t="n"/>
      <c r="Q29" s="32" t="n"/>
      <c r="R29" s="24" t="n"/>
      <c r="S29" s="21" t="n"/>
      <c r="T29" s="21" t="n"/>
      <c r="U29" s="21" t="n"/>
      <c r="V29" s="24" t="n"/>
      <c r="W29" s="25">
        <f>IF(K29="","",SUM($K$2:K29))</f>
        <v/>
      </c>
      <c r="X29" s="25">
        <f>IF(W29="","",MAX(0,MAX($W$2:W29)))</f>
        <v/>
      </c>
      <c r="Y29" s="25">
        <f>IF(W29="","",W29-X29)</f>
        <v/>
      </c>
      <c r="Z29" s="20">
        <f>IF(A29="","",CHOOSE(WEEKDAY(A29,2),"Mon","Tue","Wed","Thu","Fri","Sat","Sun"))</f>
        <v/>
      </c>
      <c r="AA29" s="26">
        <f>IF(A29="","",DATE(YEAR(A29),MONTH(A29),1))</f>
        <v/>
      </c>
    </row>
    <row r="30">
      <c r="A30" s="27" t="n"/>
      <c r="B30" s="28" t="n"/>
      <c r="C30" s="24" t="n"/>
      <c r="D30" s="24" t="n"/>
      <c r="E30" s="24" t="n"/>
      <c r="F30" s="29" t="n"/>
      <c r="G30" s="29" t="n"/>
      <c r="H30" s="29" t="n"/>
      <c r="I30" s="30" t="n"/>
      <c r="J30" s="31" t="n"/>
      <c r="K30" s="31" t="n"/>
      <c r="L30" s="19">
        <f>IF(OR(K30="",J30="",J30=0),"",K30/J30)</f>
        <v/>
      </c>
      <c r="M30" s="20">
        <f>IF(AND(A30="",C30=""),"",IF(N30="No","Skipped",IF(K30="","Active",IF(K30&gt;0,"Win",IF(K30&lt;0,"Loss","Breakeven")))))</f>
        <v/>
      </c>
      <c r="N30" s="24" t="n"/>
      <c r="O30" s="21" t="n"/>
      <c r="P30" s="24" t="n"/>
      <c r="Q30" s="32" t="n"/>
      <c r="R30" s="24" t="n"/>
      <c r="S30" s="21" t="n"/>
      <c r="T30" s="21" t="n"/>
      <c r="U30" s="21" t="n"/>
      <c r="V30" s="24" t="n"/>
      <c r="W30" s="25">
        <f>IF(K30="","",SUM($K$2:K30))</f>
        <v/>
      </c>
      <c r="X30" s="25">
        <f>IF(W30="","",MAX(0,MAX($W$2:W30)))</f>
        <v/>
      </c>
      <c r="Y30" s="25">
        <f>IF(W30="","",W30-X30)</f>
        <v/>
      </c>
      <c r="Z30" s="20">
        <f>IF(A30="","",CHOOSE(WEEKDAY(A30,2),"Mon","Tue","Wed","Thu","Fri","Sat","Sun"))</f>
        <v/>
      </c>
      <c r="AA30" s="26">
        <f>IF(A30="","",DATE(YEAR(A30),MONTH(A30),1))</f>
        <v/>
      </c>
    </row>
    <row r="31">
      <c r="A31" s="27" t="n"/>
      <c r="B31" s="28" t="n"/>
      <c r="C31" s="24" t="n"/>
      <c r="D31" s="24" t="n"/>
      <c r="E31" s="24" t="n"/>
      <c r="F31" s="29" t="n"/>
      <c r="G31" s="29" t="n"/>
      <c r="H31" s="29" t="n"/>
      <c r="I31" s="30" t="n"/>
      <c r="J31" s="31" t="n"/>
      <c r="K31" s="31" t="n"/>
      <c r="L31" s="19">
        <f>IF(OR(K31="",J31="",J31=0),"",K31/J31)</f>
        <v/>
      </c>
      <c r="M31" s="20">
        <f>IF(AND(A31="",C31=""),"",IF(N31="No","Skipped",IF(K31="","Active",IF(K31&gt;0,"Win",IF(K31&lt;0,"Loss","Breakeven")))))</f>
        <v/>
      </c>
      <c r="N31" s="24" t="n"/>
      <c r="O31" s="21" t="n"/>
      <c r="P31" s="24" t="n"/>
      <c r="Q31" s="32" t="n"/>
      <c r="R31" s="24" t="n"/>
      <c r="S31" s="21" t="n"/>
      <c r="T31" s="21" t="n"/>
      <c r="U31" s="21" t="n"/>
      <c r="V31" s="24" t="n"/>
      <c r="W31" s="25">
        <f>IF(K31="","",SUM($K$2:K31))</f>
        <v/>
      </c>
      <c r="X31" s="25">
        <f>IF(W31="","",MAX(0,MAX($W$2:W31)))</f>
        <v/>
      </c>
      <c r="Y31" s="25">
        <f>IF(W31="","",W31-X31)</f>
        <v/>
      </c>
      <c r="Z31" s="20">
        <f>IF(A31="","",CHOOSE(WEEKDAY(A31,2),"Mon","Tue","Wed","Thu","Fri","Sat","Sun"))</f>
        <v/>
      </c>
      <c r="AA31" s="26">
        <f>IF(A31="","",DATE(YEAR(A31),MONTH(A31),1))</f>
        <v/>
      </c>
    </row>
    <row r="32">
      <c r="A32" s="27" t="n"/>
      <c r="B32" s="28" t="n"/>
      <c r="C32" s="24" t="n"/>
      <c r="D32" s="24" t="n"/>
      <c r="E32" s="24" t="n"/>
      <c r="F32" s="29" t="n"/>
      <c r="G32" s="29" t="n"/>
      <c r="H32" s="29" t="n"/>
      <c r="I32" s="30" t="n"/>
      <c r="J32" s="31" t="n"/>
      <c r="K32" s="31" t="n"/>
      <c r="L32" s="19">
        <f>IF(OR(K32="",J32="",J32=0),"",K32/J32)</f>
        <v/>
      </c>
      <c r="M32" s="20">
        <f>IF(AND(A32="",C32=""),"",IF(N32="No","Skipped",IF(K32="","Active",IF(K32&gt;0,"Win",IF(K32&lt;0,"Loss","Breakeven")))))</f>
        <v/>
      </c>
      <c r="N32" s="24" t="n"/>
      <c r="O32" s="21" t="n"/>
      <c r="P32" s="24" t="n"/>
      <c r="Q32" s="32" t="n"/>
      <c r="R32" s="24" t="n"/>
      <c r="S32" s="21" t="n"/>
      <c r="T32" s="21" t="n"/>
      <c r="U32" s="21" t="n"/>
      <c r="V32" s="24" t="n"/>
      <c r="W32" s="25">
        <f>IF(K32="","",SUM($K$2:K32))</f>
        <v/>
      </c>
      <c r="X32" s="25">
        <f>IF(W32="","",MAX(0,MAX($W$2:W32)))</f>
        <v/>
      </c>
      <c r="Y32" s="25">
        <f>IF(W32="","",W32-X32)</f>
        <v/>
      </c>
      <c r="Z32" s="20">
        <f>IF(A32="","",CHOOSE(WEEKDAY(A32,2),"Mon","Tue","Wed","Thu","Fri","Sat","Sun"))</f>
        <v/>
      </c>
      <c r="AA32" s="26">
        <f>IF(A32="","",DATE(YEAR(A32),MONTH(A32),1))</f>
        <v/>
      </c>
    </row>
    <row r="33">
      <c r="A33" s="27" t="n"/>
      <c r="B33" s="28" t="n"/>
      <c r="C33" s="24" t="n"/>
      <c r="D33" s="24" t="n"/>
      <c r="E33" s="24" t="n"/>
      <c r="F33" s="29" t="n"/>
      <c r="G33" s="29" t="n"/>
      <c r="H33" s="29" t="n"/>
      <c r="I33" s="30" t="n"/>
      <c r="J33" s="31" t="n"/>
      <c r="K33" s="31" t="n"/>
      <c r="L33" s="19">
        <f>IF(OR(K33="",J33="",J33=0),"",K33/J33)</f>
        <v/>
      </c>
      <c r="M33" s="20">
        <f>IF(AND(A33="",C33=""),"",IF(N33="No","Skipped",IF(K33="","Active",IF(K33&gt;0,"Win",IF(K33&lt;0,"Loss","Breakeven")))))</f>
        <v/>
      </c>
      <c r="N33" s="24" t="n"/>
      <c r="O33" s="21" t="n"/>
      <c r="P33" s="24" t="n"/>
      <c r="Q33" s="32" t="n"/>
      <c r="R33" s="24" t="n"/>
      <c r="S33" s="21" t="n"/>
      <c r="T33" s="21" t="n"/>
      <c r="U33" s="21" t="n"/>
      <c r="V33" s="24" t="n"/>
      <c r="W33" s="25">
        <f>IF(K33="","",SUM($K$2:K33))</f>
        <v/>
      </c>
      <c r="X33" s="25">
        <f>IF(W33="","",MAX(0,MAX($W$2:W33)))</f>
        <v/>
      </c>
      <c r="Y33" s="25">
        <f>IF(W33="","",W33-X33)</f>
        <v/>
      </c>
      <c r="Z33" s="20">
        <f>IF(A33="","",CHOOSE(WEEKDAY(A33,2),"Mon","Tue","Wed","Thu","Fri","Sat","Sun"))</f>
        <v/>
      </c>
      <c r="AA33" s="26">
        <f>IF(A33="","",DATE(YEAR(A33),MONTH(A33),1))</f>
        <v/>
      </c>
    </row>
    <row r="34">
      <c r="A34" s="27" t="n"/>
      <c r="B34" s="28" t="n"/>
      <c r="C34" s="24" t="n"/>
      <c r="D34" s="24" t="n"/>
      <c r="E34" s="24" t="n"/>
      <c r="F34" s="29" t="n"/>
      <c r="G34" s="29" t="n"/>
      <c r="H34" s="29" t="n"/>
      <c r="I34" s="30" t="n"/>
      <c r="J34" s="31" t="n"/>
      <c r="K34" s="31" t="n"/>
      <c r="L34" s="19">
        <f>IF(OR(K34="",J34="",J34=0),"",K34/J34)</f>
        <v/>
      </c>
      <c r="M34" s="20">
        <f>IF(AND(A34="",C34=""),"",IF(N34="No","Skipped",IF(K34="","Active",IF(K34&gt;0,"Win",IF(K34&lt;0,"Loss","Breakeven")))))</f>
        <v/>
      </c>
      <c r="N34" s="24" t="n"/>
      <c r="O34" s="21" t="n"/>
      <c r="P34" s="24" t="n"/>
      <c r="Q34" s="32" t="n"/>
      <c r="R34" s="24" t="n"/>
      <c r="S34" s="21" t="n"/>
      <c r="T34" s="21" t="n"/>
      <c r="U34" s="21" t="n"/>
      <c r="V34" s="24" t="n"/>
      <c r="W34" s="25">
        <f>IF(K34="","",SUM($K$2:K34))</f>
        <v/>
      </c>
      <c r="X34" s="25">
        <f>IF(W34="","",MAX(0,MAX($W$2:W34)))</f>
        <v/>
      </c>
      <c r="Y34" s="25">
        <f>IF(W34="","",W34-X34)</f>
        <v/>
      </c>
      <c r="Z34" s="20">
        <f>IF(A34="","",CHOOSE(WEEKDAY(A34,2),"Mon","Tue","Wed","Thu","Fri","Sat","Sun"))</f>
        <v/>
      </c>
      <c r="AA34" s="26">
        <f>IF(A34="","",DATE(YEAR(A34),MONTH(A34),1))</f>
        <v/>
      </c>
    </row>
    <row r="35">
      <c r="A35" s="27" t="n"/>
      <c r="B35" s="28" t="n"/>
      <c r="C35" s="24" t="n"/>
      <c r="D35" s="24" t="n"/>
      <c r="E35" s="24" t="n"/>
      <c r="F35" s="29" t="n"/>
      <c r="G35" s="29" t="n"/>
      <c r="H35" s="29" t="n"/>
      <c r="I35" s="30" t="n"/>
      <c r="J35" s="31" t="n"/>
      <c r="K35" s="31" t="n"/>
      <c r="L35" s="19">
        <f>IF(OR(K35="",J35="",J35=0),"",K35/J35)</f>
        <v/>
      </c>
      <c r="M35" s="20">
        <f>IF(AND(A35="",C35=""),"",IF(N35="No","Skipped",IF(K35="","Active",IF(K35&gt;0,"Win",IF(K35&lt;0,"Loss","Breakeven")))))</f>
        <v/>
      </c>
      <c r="N35" s="24" t="n"/>
      <c r="O35" s="21" t="n"/>
      <c r="P35" s="24" t="n"/>
      <c r="Q35" s="32" t="n"/>
      <c r="R35" s="24" t="n"/>
      <c r="S35" s="21" t="n"/>
      <c r="T35" s="21" t="n"/>
      <c r="U35" s="21" t="n"/>
      <c r="V35" s="24" t="n"/>
      <c r="W35" s="25">
        <f>IF(K35="","",SUM($K$2:K35))</f>
        <v/>
      </c>
      <c r="X35" s="25">
        <f>IF(W35="","",MAX(0,MAX($W$2:W35)))</f>
        <v/>
      </c>
      <c r="Y35" s="25">
        <f>IF(W35="","",W35-X35)</f>
        <v/>
      </c>
      <c r="Z35" s="20">
        <f>IF(A35="","",CHOOSE(WEEKDAY(A35,2),"Mon","Tue","Wed","Thu","Fri","Sat","Sun"))</f>
        <v/>
      </c>
      <c r="AA35" s="26">
        <f>IF(A35="","",DATE(YEAR(A35),MONTH(A35),1))</f>
        <v/>
      </c>
    </row>
    <row r="36">
      <c r="A36" s="27" t="n"/>
      <c r="B36" s="28" t="n"/>
      <c r="C36" s="24" t="n"/>
      <c r="D36" s="24" t="n"/>
      <c r="E36" s="24" t="n"/>
      <c r="F36" s="29" t="n"/>
      <c r="G36" s="29" t="n"/>
      <c r="H36" s="29" t="n"/>
      <c r="I36" s="30" t="n"/>
      <c r="J36" s="31" t="n"/>
      <c r="K36" s="31" t="n"/>
      <c r="L36" s="19">
        <f>IF(OR(K36="",J36="",J36=0),"",K36/J36)</f>
        <v/>
      </c>
      <c r="M36" s="20">
        <f>IF(AND(A36="",C36=""),"",IF(N36="No","Skipped",IF(K36="","Active",IF(K36&gt;0,"Win",IF(K36&lt;0,"Loss","Breakeven")))))</f>
        <v/>
      </c>
      <c r="N36" s="24" t="n"/>
      <c r="O36" s="21" t="n"/>
      <c r="P36" s="24" t="n"/>
      <c r="Q36" s="32" t="n"/>
      <c r="R36" s="24" t="n"/>
      <c r="S36" s="21" t="n"/>
      <c r="T36" s="21" t="n"/>
      <c r="U36" s="21" t="n"/>
      <c r="V36" s="24" t="n"/>
      <c r="W36" s="25">
        <f>IF(K36="","",SUM($K$2:K36))</f>
        <v/>
      </c>
      <c r="X36" s="25">
        <f>IF(W36="","",MAX(0,MAX($W$2:W36)))</f>
        <v/>
      </c>
      <c r="Y36" s="25">
        <f>IF(W36="","",W36-X36)</f>
        <v/>
      </c>
      <c r="Z36" s="20">
        <f>IF(A36="","",CHOOSE(WEEKDAY(A36,2),"Mon","Tue","Wed","Thu","Fri","Sat","Sun"))</f>
        <v/>
      </c>
      <c r="AA36" s="26">
        <f>IF(A36="","",DATE(YEAR(A36),MONTH(A36),1))</f>
        <v/>
      </c>
    </row>
    <row r="37">
      <c r="A37" s="27" t="n"/>
      <c r="B37" s="28" t="n"/>
      <c r="C37" s="24" t="n"/>
      <c r="D37" s="24" t="n"/>
      <c r="E37" s="24" t="n"/>
      <c r="F37" s="29" t="n"/>
      <c r="G37" s="29" t="n"/>
      <c r="H37" s="29" t="n"/>
      <c r="I37" s="30" t="n"/>
      <c r="J37" s="31" t="n"/>
      <c r="K37" s="31" t="n"/>
      <c r="L37" s="19">
        <f>IF(OR(K37="",J37="",J37=0),"",K37/J37)</f>
        <v/>
      </c>
      <c r="M37" s="20">
        <f>IF(AND(A37="",C37=""),"",IF(N37="No","Skipped",IF(K37="","Active",IF(K37&gt;0,"Win",IF(K37&lt;0,"Loss","Breakeven")))))</f>
        <v/>
      </c>
      <c r="N37" s="24" t="n"/>
      <c r="O37" s="21" t="n"/>
      <c r="P37" s="24" t="n"/>
      <c r="Q37" s="32" t="n"/>
      <c r="R37" s="24" t="n"/>
      <c r="S37" s="21" t="n"/>
      <c r="T37" s="21" t="n"/>
      <c r="U37" s="21" t="n"/>
      <c r="V37" s="24" t="n"/>
      <c r="W37" s="25">
        <f>IF(K37="","",SUM($K$2:K37))</f>
        <v/>
      </c>
      <c r="X37" s="25">
        <f>IF(W37="","",MAX(0,MAX($W$2:W37)))</f>
        <v/>
      </c>
      <c r="Y37" s="25">
        <f>IF(W37="","",W37-X37)</f>
        <v/>
      </c>
      <c r="Z37" s="20">
        <f>IF(A37="","",CHOOSE(WEEKDAY(A37,2),"Mon","Tue","Wed","Thu","Fri","Sat","Sun"))</f>
        <v/>
      </c>
      <c r="AA37" s="26">
        <f>IF(A37="","",DATE(YEAR(A37),MONTH(A37),1))</f>
        <v/>
      </c>
    </row>
    <row r="38">
      <c r="A38" s="27" t="n"/>
      <c r="B38" s="28" t="n"/>
      <c r="C38" s="24" t="n"/>
      <c r="D38" s="24" t="n"/>
      <c r="E38" s="24" t="n"/>
      <c r="F38" s="29" t="n"/>
      <c r="G38" s="29" t="n"/>
      <c r="H38" s="29" t="n"/>
      <c r="I38" s="30" t="n"/>
      <c r="J38" s="31" t="n"/>
      <c r="K38" s="31" t="n"/>
      <c r="L38" s="19">
        <f>IF(OR(K38="",J38="",J38=0),"",K38/J38)</f>
        <v/>
      </c>
      <c r="M38" s="20">
        <f>IF(AND(A38="",C38=""),"",IF(N38="No","Skipped",IF(K38="","Active",IF(K38&gt;0,"Win",IF(K38&lt;0,"Loss","Breakeven")))))</f>
        <v/>
      </c>
      <c r="N38" s="24" t="n"/>
      <c r="O38" s="21" t="n"/>
      <c r="P38" s="24" t="n"/>
      <c r="Q38" s="32" t="n"/>
      <c r="R38" s="24" t="n"/>
      <c r="S38" s="21" t="n"/>
      <c r="T38" s="21" t="n"/>
      <c r="U38" s="21" t="n"/>
      <c r="V38" s="24" t="n"/>
      <c r="W38" s="25">
        <f>IF(K38="","",SUM($K$2:K38))</f>
        <v/>
      </c>
      <c r="X38" s="25">
        <f>IF(W38="","",MAX(0,MAX($W$2:W38)))</f>
        <v/>
      </c>
      <c r="Y38" s="25">
        <f>IF(W38="","",W38-X38)</f>
        <v/>
      </c>
      <c r="Z38" s="20">
        <f>IF(A38="","",CHOOSE(WEEKDAY(A38,2),"Mon","Tue","Wed","Thu","Fri","Sat","Sun"))</f>
        <v/>
      </c>
      <c r="AA38" s="26">
        <f>IF(A38="","",DATE(YEAR(A38),MONTH(A38),1))</f>
        <v/>
      </c>
    </row>
    <row r="39">
      <c r="A39" s="27" t="n"/>
      <c r="B39" s="28" t="n"/>
      <c r="C39" s="24" t="n"/>
      <c r="D39" s="24" t="n"/>
      <c r="E39" s="24" t="n"/>
      <c r="F39" s="29" t="n"/>
      <c r="G39" s="29" t="n"/>
      <c r="H39" s="29" t="n"/>
      <c r="I39" s="30" t="n"/>
      <c r="J39" s="31" t="n"/>
      <c r="K39" s="31" t="n"/>
      <c r="L39" s="19">
        <f>IF(OR(K39="",J39="",J39=0),"",K39/J39)</f>
        <v/>
      </c>
      <c r="M39" s="20">
        <f>IF(AND(A39="",C39=""),"",IF(N39="No","Skipped",IF(K39="","Active",IF(K39&gt;0,"Win",IF(K39&lt;0,"Loss","Breakeven")))))</f>
        <v/>
      </c>
      <c r="N39" s="24" t="n"/>
      <c r="O39" s="21" t="n"/>
      <c r="P39" s="24" t="n"/>
      <c r="Q39" s="32" t="n"/>
      <c r="R39" s="24" t="n"/>
      <c r="S39" s="21" t="n"/>
      <c r="T39" s="21" t="n"/>
      <c r="U39" s="21" t="n"/>
      <c r="V39" s="24" t="n"/>
      <c r="W39" s="25">
        <f>IF(K39="","",SUM($K$2:K39))</f>
        <v/>
      </c>
      <c r="X39" s="25">
        <f>IF(W39="","",MAX(0,MAX($W$2:W39)))</f>
        <v/>
      </c>
      <c r="Y39" s="25">
        <f>IF(W39="","",W39-X39)</f>
        <v/>
      </c>
      <c r="Z39" s="20">
        <f>IF(A39="","",CHOOSE(WEEKDAY(A39,2),"Mon","Tue","Wed","Thu","Fri","Sat","Sun"))</f>
        <v/>
      </c>
      <c r="AA39" s="26">
        <f>IF(A39="","",DATE(YEAR(A39),MONTH(A39),1))</f>
        <v/>
      </c>
    </row>
    <row r="40">
      <c r="A40" s="27" t="n"/>
      <c r="B40" s="28" t="n"/>
      <c r="C40" s="24" t="n"/>
      <c r="D40" s="24" t="n"/>
      <c r="E40" s="24" t="n"/>
      <c r="F40" s="29" t="n"/>
      <c r="G40" s="29" t="n"/>
      <c r="H40" s="29" t="n"/>
      <c r="I40" s="30" t="n"/>
      <c r="J40" s="31" t="n"/>
      <c r="K40" s="31" t="n"/>
      <c r="L40" s="19">
        <f>IF(OR(K40="",J40="",J40=0),"",K40/J40)</f>
        <v/>
      </c>
      <c r="M40" s="20">
        <f>IF(AND(A40="",C40=""),"",IF(N40="No","Skipped",IF(K40="","Active",IF(K40&gt;0,"Win",IF(K40&lt;0,"Loss","Breakeven")))))</f>
        <v/>
      </c>
      <c r="N40" s="24" t="n"/>
      <c r="O40" s="21" t="n"/>
      <c r="P40" s="24" t="n"/>
      <c r="Q40" s="32" t="n"/>
      <c r="R40" s="24" t="n"/>
      <c r="S40" s="21" t="n"/>
      <c r="T40" s="21" t="n"/>
      <c r="U40" s="21" t="n"/>
      <c r="V40" s="24" t="n"/>
      <c r="W40" s="25">
        <f>IF(K40="","",SUM($K$2:K40))</f>
        <v/>
      </c>
      <c r="X40" s="25">
        <f>IF(W40="","",MAX(0,MAX($W$2:W40)))</f>
        <v/>
      </c>
      <c r="Y40" s="25">
        <f>IF(W40="","",W40-X40)</f>
        <v/>
      </c>
      <c r="Z40" s="20">
        <f>IF(A40="","",CHOOSE(WEEKDAY(A40,2),"Mon","Tue","Wed","Thu","Fri","Sat","Sun"))</f>
        <v/>
      </c>
      <c r="AA40" s="26">
        <f>IF(A40="","",DATE(YEAR(A40),MONTH(A40),1))</f>
        <v/>
      </c>
    </row>
    <row r="41">
      <c r="A41" s="27" t="n"/>
      <c r="B41" s="28" t="n"/>
      <c r="C41" s="24" t="n"/>
      <c r="D41" s="24" t="n"/>
      <c r="E41" s="24" t="n"/>
      <c r="F41" s="29" t="n"/>
      <c r="G41" s="29" t="n"/>
      <c r="H41" s="29" t="n"/>
      <c r="I41" s="30" t="n"/>
      <c r="J41" s="31" t="n"/>
      <c r="K41" s="31" t="n"/>
      <c r="L41" s="19">
        <f>IF(OR(K41="",J41="",J41=0),"",K41/J41)</f>
        <v/>
      </c>
      <c r="M41" s="20">
        <f>IF(AND(A41="",C41=""),"",IF(N41="No","Skipped",IF(K41="","Active",IF(K41&gt;0,"Win",IF(K41&lt;0,"Loss","Breakeven")))))</f>
        <v/>
      </c>
      <c r="N41" s="24" t="n"/>
      <c r="O41" s="21" t="n"/>
      <c r="P41" s="24" t="n"/>
      <c r="Q41" s="32" t="n"/>
      <c r="R41" s="24" t="n"/>
      <c r="S41" s="21" t="n"/>
      <c r="T41" s="21" t="n"/>
      <c r="U41" s="21" t="n"/>
      <c r="V41" s="24" t="n"/>
      <c r="W41" s="25">
        <f>IF(K41="","",SUM($K$2:K41))</f>
        <v/>
      </c>
      <c r="X41" s="25">
        <f>IF(W41="","",MAX(0,MAX($W$2:W41)))</f>
        <v/>
      </c>
      <c r="Y41" s="25">
        <f>IF(W41="","",W41-X41)</f>
        <v/>
      </c>
      <c r="Z41" s="20">
        <f>IF(A41="","",CHOOSE(WEEKDAY(A41,2),"Mon","Tue","Wed","Thu","Fri","Sat","Sun"))</f>
        <v/>
      </c>
      <c r="AA41" s="26">
        <f>IF(A41="","",DATE(YEAR(A41),MONTH(A41),1))</f>
        <v/>
      </c>
    </row>
    <row r="42">
      <c r="A42" s="27" t="n"/>
      <c r="B42" s="28" t="n"/>
      <c r="C42" s="24" t="n"/>
      <c r="D42" s="24" t="n"/>
      <c r="E42" s="24" t="n"/>
      <c r="F42" s="29" t="n"/>
      <c r="G42" s="29" t="n"/>
      <c r="H42" s="29" t="n"/>
      <c r="I42" s="30" t="n"/>
      <c r="J42" s="31" t="n"/>
      <c r="K42" s="31" t="n"/>
      <c r="L42" s="19">
        <f>IF(OR(K42="",J42="",J42=0),"",K42/J42)</f>
        <v/>
      </c>
      <c r="M42" s="20">
        <f>IF(AND(A42="",C42=""),"",IF(N42="No","Skipped",IF(K42="","Active",IF(K42&gt;0,"Win",IF(K42&lt;0,"Loss","Breakeven")))))</f>
        <v/>
      </c>
      <c r="N42" s="24" t="n"/>
      <c r="O42" s="21" t="n"/>
      <c r="P42" s="24" t="n"/>
      <c r="Q42" s="32" t="n"/>
      <c r="R42" s="24" t="n"/>
      <c r="S42" s="21" t="n"/>
      <c r="T42" s="21" t="n"/>
      <c r="U42" s="21" t="n"/>
      <c r="V42" s="24" t="n"/>
      <c r="W42" s="25">
        <f>IF(K42="","",SUM($K$2:K42))</f>
        <v/>
      </c>
      <c r="X42" s="25">
        <f>IF(W42="","",MAX(0,MAX($W$2:W42)))</f>
        <v/>
      </c>
      <c r="Y42" s="25">
        <f>IF(W42="","",W42-X42)</f>
        <v/>
      </c>
      <c r="Z42" s="20">
        <f>IF(A42="","",CHOOSE(WEEKDAY(A42,2),"Mon","Tue","Wed","Thu","Fri","Sat","Sun"))</f>
        <v/>
      </c>
      <c r="AA42" s="26">
        <f>IF(A42="","",DATE(YEAR(A42),MONTH(A42),1))</f>
        <v/>
      </c>
    </row>
    <row r="43">
      <c r="A43" s="27" t="n"/>
      <c r="B43" s="28" t="n"/>
      <c r="C43" s="24" t="n"/>
      <c r="D43" s="24" t="n"/>
      <c r="E43" s="24" t="n"/>
      <c r="F43" s="29" t="n"/>
      <c r="G43" s="29" t="n"/>
      <c r="H43" s="29" t="n"/>
      <c r="I43" s="30" t="n"/>
      <c r="J43" s="31" t="n"/>
      <c r="K43" s="31" t="n"/>
      <c r="L43" s="19">
        <f>IF(OR(K43="",J43="",J43=0),"",K43/J43)</f>
        <v/>
      </c>
      <c r="M43" s="20">
        <f>IF(AND(A43="",C43=""),"",IF(N43="No","Skipped",IF(K43="","Active",IF(K43&gt;0,"Win",IF(K43&lt;0,"Loss","Breakeven")))))</f>
        <v/>
      </c>
      <c r="N43" s="24" t="n"/>
      <c r="O43" s="21" t="n"/>
      <c r="P43" s="24" t="n"/>
      <c r="Q43" s="32" t="n"/>
      <c r="R43" s="24" t="n"/>
      <c r="S43" s="21" t="n"/>
      <c r="T43" s="21" t="n"/>
      <c r="U43" s="21" t="n"/>
      <c r="V43" s="24" t="n"/>
      <c r="W43" s="25">
        <f>IF(K43="","",SUM($K$2:K43))</f>
        <v/>
      </c>
      <c r="X43" s="25">
        <f>IF(W43="","",MAX(0,MAX($W$2:W43)))</f>
        <v/>
      </c>
      <c r="Y43" s="25">
        <f>IF(W43="","",W43-X43)</f>
        <v/>
      </c>
      <c r="Z43" s="20">
        <f>IF(A43="","",CHOOSE(WEEKDAY(A43,2),"Mon","Tue","Wed","Thu","Fri","Sat","Sun"))</f>
        <v/>
      </c>
      <c r="AA43" s="26">
        <f>IF(A43="","",DATE(YEAR(A43),MONTH(A43),1))</f>
        <v/>
      </c>
    </row>
    <row r="44">
      <c r="A44" s="27" t="n"/>
      <c r="B44" s="28" t="n"/>
      <c r="C44" s="24" t="n"/>
      <c r="D44" s="24" t="n"/>
      <c r="E44" s="24" t="n"/>
      <c r="F44" s="29" t="n"/>
      <c r="G44" s="29" t="n"/>
      <c r="H44" s="29" t="n"/>
      <c r="I44" s="30" t="n"/>
      <c r="J44" s="31" t="n"/>
      <c r="K44" s="31" t="n"/>
      <c r="L44" s="19">
        <f>IF(OR(K44="",J44="",J44=0),"",K44/J44)</f>
        <v/>
      </c>
      <c r="M44" s="20">
        <f>IF(AND(A44="",C44=""),"",IF(N44="No","Skipped",IF(K44="","Active",IF(K44&gt;0,"Win",IF(K44&lt;0,"Loss","Breakeven")))))</f>
        <v/>
      </c>
      <c r="N44" s="24" t="n"/>
      <c r="O44" s="21" t="n"/>
      <c r="P44" s="24" t="n"/>
      <c r="Q44" s="32" t="n"/>
      <c r="R44" s="24" t="n"/>
      <c r="S44" s="21" t="n"/>
      <c r="T44" s="21" t="n"/>
      <c r="U44" s="21" t="n"/>
      <c r="V44" s="24" t="n"/>
      <c r="W44" s="25">
        <f>IF(K44="","",SUM($K$2:K44))</f>
        <v/>
      </c>
      <c r="X44" s="25">
        <f>IF(W44="","",MAX(0,MAX($W$2:W44)))</f>
        <v/>
      </c>
      <c r="Y44" s="25">
        <f>IF(W44="","",W44-X44)</f>
        <v/>
      </c>
      <c r="Z44" s="20">
        <f>IF(A44="","",CHOOSE(WEEKDAY(A44,2),"Mon","Tue","Wed","Thu","Fri","Sat","Sun"))</f>
        <v/>
      </c>
      <c r="AA44" s="26">
        <f>IF(A44="","",DATE(YEAR(A44),MONTH(A44),1))</f>
        <v/>
      </c>
    </row>
    <row r="45">
      <c r="A45" s="27" t="n"/>
      <c r="B45" s="28" t="n"/>
      <c r="C45" s="24" t="n"/>
      <c r="D45" s="24" t="n"/>
      <c r="E45" s="24" t="n"/>
      <c r="F45" s="29" t="n"/>
      <c r="G45" s="29" t="n"/>
      <c r="H45" s="29" t="n"/>
      <c r="I45" s="30" t="n"/>
      <c r="J45" s="31" t="n"/>
      <c r="K45" s="31" t="n"/>
      <c r="L45" s="19">
        <f>IF(OR(K45="",J45="",J45=0),"",K45/J45)</f>
        <v/>
      </c>
      <c r="M45" s="20">
        <f>IF(AND(A45="",C45=""),"",IF(N45="No","Skipped",IF(K45="","Active",IF(K45&gt;0,"Win",IF(K45&lt;0,"Loss","Breakeven")))))</f>
        <v/>
      </c>
      <c r="N45" s="24" t="n"/>
      <c r="O45" s="21" t="n"/>
      <c r="P45" s="24" t="n"/>
      <c r="Q45" s="32" t="n"/>
      <c r="R45" s="24" t="n"/>
      <c r="S45" s="21" t="n"/>
      <c r="T45" s="21" t="n"/>
      <c r="U45" s="21" t="n"/>
      <c r="V45" s="24" t="n"/>
      <c r="W45" s="25">
        <f>IF(K45="","",SUM($K$2:K45))</f>
        <v/>
      </c>
      <c r="X45" s="25">
        <f>IF(W45="","",MAX(0,MAX($W$2:W45)))</f>
        <v/>
      </c>
      <c r="Y45" s="25">
        <f>IF(W45="","",W45-X45)</f>
        <v/>
      </c>
      <c r="Z45" s="20">
        <f>IF(A45="","",CHOOSE(WEEKDAY(A45,2),"Mon","Tue","Wed","Thu","Fri","Sat","Sun"))</f>
        <v/>
      </c>
      <c r="AA45" s="26">
        <f>IF(A45="","",DATE(YEAR(A45),MONTH(A45),1))</f>
        <v/>
      </c>
    </row>
    <row r="46">
      <c r="A46" s="27" t="n"/>
      <c r="B46" s="28" t="n"/>
      <c r="C46" s="24" t="n"/>
      <c r="D46" s="24" t="n"/>
      <c r="E46" s="24" t="n"/>
      <c r="F46" s="29" t="n"/>
      <c r="G46" s="29" t="n"/>
      <c r="H46" s="29" t="n"/>
      <c r="I46" s="30" t="n"/>
      <c r="J46" s="31" t="n"/>
      <c r="K46" s="31" t="n"/>
      <c r="L46" s="19">
        <f>IF(OR(K46="",J46="",J46=0),"",K46/J46)</f>
        <v/>
      </c>
      <c r="M46" s="20">
        <f>IF(AND(A46="",C46=""),"",IF(N46="No","Skipped",IF(K46="","Active",IF(K46&gt;0,"Win",IF(K46&lt;0,"Loss","Breakeven")))))</f>
        <v/>
      </c>
      <c r="N46" s="24" t="n"/>
      <c r="O46" s="21" t="n"/>
      <c r="P46" s="24" t="n"/>
      <c r="Q46" s="32" t="n"/>
      <c r="R46" s="24" t="n"/>
      <c r="S46" s="21" t="n"/>
      <c r="T46" s="21" t="n"/>
      <c r="U46" s="21" t="n"/>
      <c r="V46" s="24" t="n"/>
      <c r="W46" s="25">
        <f>IF(K46="","",SUM($K$2:K46))</f>
        <v/>
      </c>
      <c r="X46" s="25">
        <f>IF(W46="","",MAX(0,MAX($W$2:W46)))</f>
        <v/>
      </c>
      <c r="Y46" s="25">
        <f>IF(W46="","",W46-X46)</f>
        <v/>
      </c>
      <c r="Z46" s="20">
        <f>IF(A46="","",CHOOSE(WEEKDAY(A46,2),"Mon","Tue","Wed","Thu","Fri","Sat","Sun"))</f>
        <v/>
      </c>
      <c r="AA46" s="26">
        <f>IF(A46="","",DATE(YEAR(A46),MONTH(A46),1))</f>
        <v/>
      </c>
    </row>
    <row r="47">
      <c r="A47" s="27" t="n"/>
      <c r="B47" s="28" t="n"/>
      <c r="C47" s="24" t="n"/>
      <c r="D47" s="24" t="n"/>
      <c r="E47" s="24" t="n"/>
      <c r="F47" s="29" t="n"/>
      <c r="G47" s="29" t="n"/>
      <c r="H47" s="29" t="n"/>
      <c r="I47" s="30" t="n"/>
      <c r="J47" s="31" t="n"/>
      <c r="K47" s="31" t="n"/>
      <c r="L47" s="19">
        <f>IF(OR(K47="",J47="",J47=0),"",K47/J47)</f>
        <v/>
      </c>
      <c r="M47" s="20">
        <f>IF(AND(A47="",C47=""),"",IF(N47="No","Skipped",IF(K47="","Active",IF(K47&gt;0,"Win",IF(K47&lt;0,"Loss","Breakeven")))))</f>
        <v/>
      </c>
      <c r="N47" s="24" t="n"/>
      <c r="O47" s="21" t="n"/>
      <c r="P47" s="24" t="n"/>
      <c r="Q47" s="32" t="n"/>
      <c r="R47" s="24" t="n"/>
      <c r="S47" s="21" t="n"/>
      <c r="T47" s="21" t="n"/>
      <c r="U47" s="21" t="n"/>
      <c r="V47" s="24" t="n"/>
      <c r="W47" s="25">
        <f>IF(K47="","",SUM($K$2:K47))</f>
        <v/>
      </c>
      <c r="X47" s="25">
        <f>IF(W47="","",MAX(0,MAX($W$2:W47)))</f>
        <v/>
      </c>
      <c r="Y47" s="25">
        <f>IF(W47="","",W47-X47)</f>
        <v/>
      </c>
      <c r="Z47" s="20">
        <f>IF(A47="","",CHOOSE(WEEKDAY(A47,2),"Mon","Tue","Wed","Thu","Fri","Sat","Sun"))</f>
        <v/>
      </c>
      <c r="AA47" s="26">
        <f>IF(A47="","",DATE(YEAR(A47),MONTH(A47),1))</f>
        <v/>
      </c>
    </row>
    <row r="48">
      <c r="A48" s="27" t="n"/>
      <c r="B48" s="28" t="n"/>
      <c r="C48" s="24" t="n"/>
      <c r="D48" s="24" t="n"/>
      <c r="E48" s="24" t="n"/>
      <c r="F48" s="29" t="n"/>
      <c r="G48" s="29" t="n"/>
      <c r="H48" s="29" t="n"/>
      <c r="I48" s="30" t="n"/>
      <c r="J48" s="31" t="n"/>
      <c r="K48" s="31" t="n"/>
      <c r="L48" s="19">
        <f>IF(OR(K48="",J48="",J48=0),"",K48/J48)</f>
        <v/>
      </c>
      <c r="M48" s="20">
        <f>IF(AND(A48="",C48=""),"",IF(N48="No","Skipped",IF(K48="","Active",IF(K48&gt;0,"Win",IF(K48&lt;0,"Loss","Breakeven")))))</f>
        <v/>
      </c>
      <c r="N48" s="24" t="n"/>
      <c r="O48" s="21" t="n"/>
      <c r="P48" s="24" t="n"/>
      <c r="Q48" s="32" t="n"/>
      <c r="R48" s="24" t="n"/>
      <c r="S48" s="21" t="n"/>
      <c r="T48" s="21" t="n"/>
      <c r="U48" s="21" t="n"/>
      <c r="V48" s="24" t="n"/>
      <c r="W48" s="25">
        <f>IF(K48="","",SUM($K$2:K48))</f>
        <v/>
      </c>
      <c r="X48" s="25">
        <f>IF(W48="","",MAX(0,MAX($W$2:W48)))</f>
        <v/>
      </c>
      <c r="Y48" s="25">
        <f>IF(W48="","",W48-X48)</f>
        <v/>
      </c>
      <c r="Z48" s="20">
        <f>IF(A48="","",CHOOSE(WEEKDAY(A48,2),"Mon","Tue","Wed","Thu","Fri","Sat","Sun"))</f>
        <v/>
      </c>
      <c r="AA48" s="26">
        <f>IF(A48="","",DATE(YEAR(A48),MONTH(A48),1))</f>
        <v/>
      </c>
    </row>
    <row r="49">
      <c r="A49" s="27" t="n"/>
      <c r="B49" s="28" t="n"/>
      <c r="C49" s="24" t="n"/>
      <c r="D49" s="24" t="n"/>
      <c r="E49" s="24" t="n"/>
      <c r="F49" s="29" t="n"/>
      <c r="G49" s="29" t="n"/>
      <c r="H49" s="29" t="n"/>
      <c r="I49" s="30" t="n"/>
      <c r="J49" s="31" t="n"/>
      <c r="K49" s="31" t="n"/>
      <c r="L49" s="19">
        <f>IF(OR(K49="",J49="",J49=0),"",K49/J49)</f>
        <v/>
      </c>
      <c r="M49" s="20">
        <f>IF(AND(A49="",C49=""),"",IF(N49="No","Skipped",IF(K49="","Active",IF(K49&gt;0,"Win",IF(K49&lt;0,"Loss","Breakeven")))))</f>
        <v/>
      </c>
      <c r="N49" s="24" t="n"/>
      <c r="O49" s="21" t="n"/>
      <c r="P49" s="24" t="n"/>
      <c r="Q49" s="32" t="n"/>
      <c r="R49" s="24" t="n"/>
      <c r="S49" s="21" t="n"/>
      <c r="T49" s="21" t="n"/>
      <c r="U49" s="21" t="n"/>
      <c r="V49" s="24" t="n"/>
      <c r="W49" s="25">
        <f>IF(K49="","",SUM($K$2:K49))</f>
        <v/>
      </c>
      <c r="X49" s="25">
        <f>IF(W49="","",MAX(0,MAX($W$2:W49)))</f>
        <v/>
      </c>
      <c r="Y49" s="25">
        <f>IF(W49="","",W49-X49)</f>
        <v/>
      </c>
      <c r="Z49" s="20">
        <f>IF(A49="","",CHOOSE(WEEKDAY(A49,2),"Mon","Tue","Wed","Thu","Fri","Sat","Sun"))</f>
        <v/>
      </c>
      <c r="AA49" s="26">
        <f>IF(A49="","",DATE(YEAR(A49),MONTH(A49),1))</f>
        <v/>
      </c>
    </row>
    <row r="50">
      <c r="A50" s="27" t="n"/>
      <c r="B50" s="28" t="n"/>
      <c r="C50" s="24" t="n"/>
      <c r="D50" s="24" t="n"/>
      <c r="E50" s="24" t="n"/>
      <c r="F50" s="29" t="n"/>
      <c r="G50" s="29" t="n"/>
      <c r="H50" s="29" t="n"/>
      <c r="I50" s="30" t="n"/>
      <c r="J50" s="31" t="n"/>
      <c r="K50" s="31" t="n"/>
      <c r="L50" s="19">
        <f>IF(OR(K50="",J50="",J50=0),"",K50/J50)</f>
        <v/>
      </c>
      <c r="M50" s="20">
        <f>IF(AND(A50="",C50=""),"",IF(N50="No","Skipped",IF(K50="","Active",IF(K50&gt;0,"Win",IF(K50&lt;0,"Loss","Breakeven")))))</f>
        <v/>
      </c>
      <c r="N50" s="24" t="n"/>
      <c r="O50" s="21" t="n"/>
      <c r="P50" s="24" t="n"/>
      <c r="Q50" s="32" t="n"/>
      <c r="R50" s="24" t="n"/>
      <c r="S50" s="21" t="n"/>
      <c r="T50" s="21" t="n"/>
      <c r="U50" s="21" t="n"/>
      <c r="V50" s="24" t="n"/>
      <c r="W50" s="25">
        <f>IF(K50="","",SUM($K$2:K50))</f>
        <v/>
      </c>
      <c r="X50" s="25">
        <f>IF(W50="","",MAX(0,MAX($W$2:W50)))</f>
        <v/>
      </c>
      <c r="Y50" s="25">
        <f>IF(W50="","",W50-X50)</f>
        <v/>
      </c>
      <c r="Z50" s="20">
        <f>IF(A50="","",CHOOSE(WEEKDAY(A50,2),"Mon","Tue","Wed","Thu","Fri","Sat","Sun"))</f>
        <v/>
      </c>
      <c r="AA50" s="26">
        <f>IF(A50="","",DATE(YEAR(A50),MONTH(A50),1))</f>
        <v/>
      </c>
    </row>
    <row r="51">
      <c r="A51" s="27" t="n"/>
      <c r="B51" s="28" t="n"/>
      <c r="C51" s="24" t="n"/>
      <c r="D51" s="24" t="n"/>
      <c r="E51" s="24" t="n"/>
      <c r="F51" s="29" t="n"/>
      <c r="G51" s="29" t="n"/>
      <c r="H51" s="29" t="n"/>
      <c r="I51" s="30" t="n"/>
      <c r="J51" s="31" t="n"/>
      <c r="K51" s="31" t="n"/>
      <c r="L51" s="19">
        <f>IF(OR(K51="",J51="",J51=0),"",K51/J51)</f>
        <v/>
      </c>
      <c r="M51" s="20">
        <f>IF(AND(A51="",C51=""),"",IF(N51="No","Skipped",IF(K51="","Active",IF(K51&gt;0,"Win",IF(K51&lt;0,"Loss","Breakeven")))))</f>
        <v/>
      </c>
      <c r="N51" s="24" t="n"/>
      <c r="O51" s="21" t="n"/>
      <c r="P51" s="24" t="n"/>
      <c r="Q51" s="32" t="n"/>
      <c r="R51" s="24" t="n"/>
      <c r="S51" s="21" t="n"/>
      <c r="T51" s="21" t="n"/>
      <c r="U51" s="21" t="n"/>
      <c r="V51" s="24" t="n"/>
      <c r="W51" s="25">
        <f>IF(K51="","",SUM($K$2:K51))</f>
        <v/>
      </c>
      <c r="X51" s="25">
        <f>IF(W51="","",MAX(0,MAX($W$2:W51)))</f>
        <v/>
      </c>
      <c r="Y51" s="25">
        <f>IF(W51="","",W51-X51)</f>
        <v/>
      </c>
      <c r="Z51" s="20">
        <f>IF(A51="","",CHOOSE(WEEKDAY(A51,2),"Mon","Tue","Wed","Thu","Fri","Sat","Sun"))</f>
        <v/>
      </c>
      <c r="AA51" s="26">
        <f>IF(A51="","",DATE(YEAR(A51),MONTH(A51),1))</f>
        <v/>
      </c>
    </row>
    <row r="52">
      <c r="A52" s="27" t="n"/>
      <c r="B52" s="28" t="n"/>
      <c r="C52" s="24" t="n"/>
      <c r="D52" s="24" t="n"/>
      <c r="E52" s="24" t="n"/>
      <c r="F52" s="29" t="n"/>
      <c r="G52" s="29" t="n"/>
      <c r="H52" s="29" t="n"/>
      <c r="I52" s="30" t="n"/>
      <c r="J52" s="31" t="n"/>
      <c r="K52" s="31" t="n"/>
      <c r="L52" s="19">
        <f>IF(OR(K52="",J52="",J52=0),"",K52/J52)</f>
        <v/>
      </c>
      <c r="M52" s="20">
        <f>IF(AND(A52="",C52=""),"",IF(N52="No","Skipped",IF(K52="","Active",IF(K52&gt;0,"Win",IF(K52&lt;0,"Loss","Breakeven")))))</f>
        <v/>
      </c>
      <c r="N52" s="24" t="n"/>
      <c r="O52" s="21" t="n"/>
      <c r="P52" s="24" t="n"/>
      <c r="Q52" s="32" t="n"/>
      <c r="R52" s="24" t="n"/>
      <c r="S52" s="21" t="n"/>
      <c r="T52" s="21" t="n"/>
      <c r="U52" s="21" t="n"/>
      <c r="V52" s="24" t="n"/>
      <c r="W52" s="25">
        <f>IF(K52="","",SUM($K$2:K52))</f>
        <v/>
      </c>
      <c r="X52" s="25">
        <f>IF(W52="","",MAX(0,MAX($W$2:W52)))</f>
        <v/>
      </c>
      <c r="Y52" s="25">
        <f>IF(W52="","",W52-X52)</f>
        <v/>
      </c>
      <c r="Z52" s="20">
        <f>IF(A52="","",CHOOSE(WEEKDAY(A52,2),"Mon","Tue","Wed","Thu","Fri","Sat","Sun"))</f>
        <v/>
      </c>
      <c r="AA52" s="26">
        <f>IF(A52="","",DATE(YEAR(A52),MONTH(A52),1))</f>
        <v/>
      </c>
    </row>
    <row r="53">
      <c r="A53" s="27" t="n"/>
      <c r="B53" s="28" t="n"/>
      <c r="C53" s="24" t="n"/>
      <c r="D53" s="24" t="n"/>
      <c r="E53" s="24" t="n"/>
      <c r="F53" s="29" t="n"/>
      <c r="G53" s="29" t="n"/>
      <c r="H53" s="29" t="n"/>
      <c r="I53" s="30" t="n"/>
      <c r="J53" s="31" t="n"/>
      <c r="K53" s="31" t="n"/>
      <c r="L53" s="19">
        <f>IF(OR(K53="",J53="",J53=0),"",K53/J53)</f>
        <v/>
      </c>
      <c r="M53" s="20">
        <f>IF(AND(A53="",C53=""),"",IF(N53="No","Skipped",IF(K53="","Active",IF(K53&gt;0,"Win",IF(K53&lt;0,"Loss","Breakeven")))))</f>
        <v/>
      </c>
      <c r="N53" s="24" t="n"/>
      <c r="O53" s="21" t="n"/>
      <c r="P53" s="24" t="n"/>
      <c r="Q53" s="32" t="n"/>
      <c r="R53" s="24" t="n"/>
      <c r="S53" s="21" t="n"/>
      <c r="T53" s="21" t="n"/>
      <c r="U53" s="21" t="n"/>
      <c r="V53" s="24" t="n"/>
      <c r="W53" s="25">
        <f>IF(K53="","",SUM($K$2:K53))</f>
        <v/>
      </c>
      <c r="X53" s="25">
        <f>IF(W53="","",MAX(0,MAX($W$2:W53)))</f>
        <v/>
      </c>
      <c r="Y53" s="25">
        <f>IF(W53="","",W53-X53)</f>
        <v/>
      </c>
      <c r="Z53" s="20">
        <f>IF(A53="","",CHOOSE(WEEKDAY(A53,2),"Mon","Tue","Wed","Thu","Fri","Sat","Sun"))</f>
        <v/>
      </c>
      <c r="AA53" s="26">
        <f>IF(A53="","",DATE(YEAR(A53),MONTH(A53),1))</f>
        <v/>
      </c>
    </row>
    <row r="54">
      <c r="A54" s="27" t="n"/>
      <c r="B54" s="28" t="n"/>
      <c r="C54" s="24" t="n"/>
      <c r="D54" s="24" t="n"/>
      <c r="E54" s="24" t="n"/>
      <c r="F54" s="29" t="n"/>
      <c r="G54" s="29" t="n"/>
      <c r="H54" s="29" t="n"/>
      <c r="I54" s="30" t="n"/>
      <c r="J54" s="31" t="n"/>
      <c r="K54" s="31" t="n"/>
      <c r="L54" s="19">
        <f>IF(OR(K54="",J54="",J54=0),"",K54/J54)</f>
        <v/>
      </c>
      <c r="M54" s="20">
        <f>IF(AND(A54="",C54=""),"",IF(N54="No","Skipped",IF(K54="","Active",IF(K54&gt;0,"Win",IF(K54&lt;0,"Loss","Breakeven")))))</f>
        <v/>
      </c>
      <c r="N54" s="24" t="n"/>
      <c r="O54" s="21" t="n"/>
      <c r="P54" s="24" t="n"/>
      <c r="Q54" s="32" t="n"/>
      <c r="R54" s="24" t="n"/>
      <c r="S54" s="21" t="n"/>
      <c r="T54" s="21" t="n"/>
      <c r="U54" s="21" t="n"/>
      <c r="V54" s="24" t="n"/>
      <c r="W54" s="25">
        <f>IF(K54="","",SUM($K$2:K54))</f>
        <v/>
      </c>
      <c r="X54" s="25">
        <f>IF(W54="","",MAX(0,MAX($W$2:W54)))</f>
        <v/>
      </c>
      <c r="Y54" s="25">
        <f>IF(W54="","",W54-X54)</f>
        <v/>
      </c>
      <c r="Z54" s="20">
        <f>IF(A54="","",CHOOSE(WEEKDAY(A54,2),"Mon","Tue","Wed","Thu","Fri","Sat","Sun"))</f>
        <v/>
      </c>
      <c r="AA54" s="26">
        <f>IF(A54="","",DATE(YEAR(A54),MONTH(A54),1))</f>
        <v/>
      </c>
    </row>
    <row r="55">
      <c r="A55" s="27" t="n"/>
      <c r="B55" s="28" t="n"/>
      <c r="C55" s="24" t="n"/>
      <c r="D55" s="24" t="n"/>
      <c r="E55" s="24" t="n"/>
      <c r="F55" s="29" t="n"/>
      <c r="G55" s="29" t="n"/>
      <c r="H55" s="29" t="n"/>
      <c r="I55" s="30" t="n"/>
      <c r="J55" s="31" t="n"/>
      <c r="K55" s="31" t="n"/>
      <c r="L55" s="19">
        <f>IF(OR(K55="",J55="",J55=0),"",K55/J55)</f>
        <v/>
      </c>
      <c r="M55" s="20">
        <f>IF(AND(A55="",C55=""),"",IF(N55="No","Skipped",IF(K55="","Active",IF(K55&gt;0,"Win",IF(K55&lt;0,"Loss","Breakeven")))))</f>
        <v/>
      </c>
      <c r="N55" s="24" t="n"/>
      <c r="O55" s="21" t="n"/>
      <c r="P55" s="24" t="n"/>
      <c r="Q55" s="32" t="n"/>
      <c r="R55" s="24" t="n"/>
      <c r="S55" s="21" t="n"/>
      <c r="T55" s="21" t="n"/>
      <c r="U55" s="21" t="n"/>
      <c r="V55" s="24" t="n"/>
      <c r="W55" s="25">
        <f>IF(K55="","",SUM($K$2:K55))</f>
        <v/>
      </c>
      <c r="X55" s="25">
        <f>IF(W55="","",MAX(0,MAX($W$2:W55)))</f>
        <v/>
      </c>
      <c r="Y55" s="25">
        <f>IF(W55="","",W55-X55)</f>
        <v/>
      </c>
      <c r="Z55" s="20">
        <f>IF(A55="","",CHOOSE(WEEKDAY(A55,2),"Mon","Tue","Wed","Thu","Fri","Sat","Sun"))</f>
        <v/>
      </c>
      <c r="AA55" s="26">
        <f>IF(A55="","",DATE(YEAR(A55),MONTH(A55),1))</f>
        <v/>
      </c>
    </row>
    <row r="56">
      <c r="A56" s="27" t="n"/>
      <c r="B56" s="28" t="n"/>
      <c r="C56" s="24" t="n"/>
      <c r="D56" s="24" t="n"/>
      <c r="E56" s="24" t="n"/>
      <c r="F56" s="29" t="n"/>
      <c r="G56" s="29" t="n"/>
      <c r="H56" s="29" t="n"/>
      <c r="I56" s="30" t="n"/>
      <c r="J56" s="31" t="n"/>
      <c r="K56" s="31" t="n"/>
      <c r="L56" s="19">
        <f>IF(OR(K56="",J56="",J56=0),"",K56/J56)</f>
        <v/>
      </c>
      <c r="M56" s="20">
        <f>IF(AND(A56="",C56=""),"",IF(N56="No","Skipped",IF(K56="","Active",IF(K56&gt;0,"Win",IF(K56&lt;0,"Loss","Breakeven")))))</f>
        <v/>
      </c>
      <c r="N56" s="24" t="n"/>
      <c r="O56" s="21" t="n"/>
      <c r="P56" s="24" t="n"/>
      <c r="Q56" s="32" t="n"/>
      <c r="R56" s="24" t="n"/>
      <c r="S56" s="21" t="n"/>
      <c r="T56" s="21" t="n"/>
      <c r="U56" s="21" t="n"/>
      <c r="V56" s="24" t="n"/>
      <c r="W56" s="25">
        <f>IF(K56="","",SUM($K$2:K56))</f>
        <v/>
      </c>
      <c r="X56" s="25">
        <f>IF(W56="","",MAX(0,MAX($W$2:W56)))</f>
        <v/>
      </c>
      <c r="Y56" s="25">
        <f>IF(W56="","",W56-X56)</f>
        <v/>
      </c>
      <c r="Z56" s="20">
        <f>IF(A56="","",CHOOSE(WEEKDAY(A56,2),"Mon","Tue","Wed","Thu","Fri","Sat","Sun"))</f>
        <v/>
      </c>
      <c r="AA56" s="26">
        <f>IF(A56="","",DATE(YEAR(A56),MONTH(A56),1))</f>
        <v/>
      </c>
    </row>
    <row r="57">
      <c r="A57" s="27" t="n"/>
      <c r="B57" s="28" t="n"/>
      <c r="C57" s="24" t="n"/>
      <c r="D57" s="24" t="n"/>
      <c r="E57" s="24" t="n"/>
      <c r="F57" s="29" t="n"/>
      <c r="G57" s="29" t="n"/>
      <c r="H57" s="29" t="n"/>
      <c r="I57" s="30" t="n"/>
      <c r="J57" s="31" t="n"/>
      <c r="K57" s="31" t="n"/>
      <c r="L57" s="19">
        <f>IF(OR(K57="",J57="",J57=0),"",K57/J57)</f>
        <v/>
      </c>
      <c r="M57" s="20">
        <f>IF(AND(A57="",C57=""),"",IF(N57="No","Skipped",IF(K57="","Active",IF(K57&gt;0,"Win",IF(K57&lt;0,"Loss","Breakeven")))))</f>
        <v/>
      </c>
      <c r="N57" s="24" t="n"/>
      <c r="O57" s="21" t="n"/>
      <c r="P57" s="24" t="n"/>
      <c r="Q57" s="32" t="n"/>
      <c r="R57" s="24" t="n"/>
      <c r="S57" s="21" t="n"/>
      <c r="T57" s="21" t="n"/>
      <c r="U57" s="21" t="n"/>
      <c r="V57" s="24" t="n"/>
      <c r="W57" s="25">
        <f>IF(K57="","",SUM($K$2:K57))</f>
        <v/>
      </c>
      <c r="X57" s="25">
        <f>IF(W57="","",MAX(0,MAX($W$2:W57)))</f>
        <v/>
      </c>
      <c r="Y57" s="25">
        <f>IF(W57="","",W57-X57)</f>
        <v/>
      </c>
      <c r="Z57" s="20">
        <f>IF(A57="","",CHOOSE(WEEKDAY(A57,2),"Mon","Tue","Wed","Thu","Fri","Sat","Sun"))</f>
        <v/>
      </c>
      <c r="AA57" s="26">
        <f>IF(A57="","",DATE(YEAR(A57),MONTH(A57),1))</f>
        <v/>
      </c>
    </row>
    <row r="58">
      <c r="A58" s="27" t="n"/>
      <c r="B58" s="28" t="n"/>
      <c r="C58" s="24" t="n"/>
      <c r="D58" s="24" t="n"/>
      <c r="E58" s="24" t="n"/>
      <c r="F58" s="29" t="n"/>
      <c r="G58" s="29" t="n"/>
      <c r="H58" s="29" t="n"/>
      <c r="I58" s="30" t="n"/>
      <c r="J58" s="31" t="n"/>
      <c r="K58" s="31" t="n"/>
      <c r="L58" s="19">
        <f>IF(OR(K58="",J58="",J58=0),"",K58/J58)</f>
        <v/>
      </c>
      <c r="M58" s="20">
        <f>IF(AND(A58="",C58=""),"",IF(N58="No","Skipped",IF(K58="","Active",IF(K58&gt;0,"Win",IF(K58&lt;0,"Loss","Breakeven")))))</f>
        <v/>
      </c>
      <c r="N58" s="24" t="n"/>
      <c r="O58" s="21" t="n"/>
      <c r="P58" s="24" t="n"/>
      <c r="Q58" s="32" t="n"/>
      <c r="R58" s="24" t="n"/>
      <c r="S58" s="21" t="n"/>
      <c r="T58" s="21" t="n"/>
      <c r="U58" s="21" t="n"/>
      <c r="V58" s="24" t="n"/>
      <c r="W58" s="25">
        <f>IF(K58="","",SUM($K$2:K58))</f>
        <v/>
      </c>
      <c r="X58" s="25">
        <f>IF(W58="","",MAX(0,MAX($W$2:W58)))</f>
        <v/>
      </c>
      <c r="Y58" s="25">
        <f>IF(W58="","",W58-X58)</f>
        <v/>
      </c>
      <c r="Z58" s="20">
        <f>IF(A58="","",CHOOSE(WEEKDAY(A58,2),"Mon","Tue","Wed","Thu","Fri","Sat","Sun"))</f>
        <v/>
      </c>
      <c r="AA58" s="26">
        <f>IF(A58="","",DATE(YEAR(A58),MONTH(A58),1))</f>
        <v/>
      </c>
    </row>
    <row r="59">
      <c r="A59" s="27" t="n"/>
      <c r="B59" s="28" t="n"/>
      <c r="C59" s="24" t="n"/>
      <c r="D59" s="24" t="n"/>
      <c r="E59" s="24" t="n"/>
      <c r="F59" s="29" t="n"/>
      <c r="G59" s="29" t="n"/>
      <c r="H59" s="29" t="n"/>
      <c r="I59" s="30" t="n"/>
      <c r="J59" s="31" t="n"/>
      <c r="K59" s="31" t="n"/>
      <c r="L59" s="19">
        <f>IF(OR(K59="",J59="",J59=0),"",K59/J59)</f>
        <v/>
      </c>
      <c r="M59" s="20">
        <f>IF(AND(A59="",C59=""),"",IF(N59="No","Skipped",IF(K59="","Active",IF(K59&gt;0,"Win",IF(K59&lt;0,"Loss","Breakeven")))))</f>
        <v/>
      </c>
      <c r="N59" s="24" t="n"/>
      <c r="O59" s="21" t="n"/>
      <c r="P59" s="24" t="n"/>
      <c r="Q59" s="32" t="n"/>
      <c r="R59" s="24" t="n"/>
      <c r="S59" s="21" t="n"/>
      <c r="T59" s="21" t="n"/>
      <c r="U59" s="21" t="n"/>
      <c r="V59" s="24" t="n"/>
      <c r="W59" s="25">
        <f>IF(K59="","",SUM($K$2:K59))</f>
        <v/>
      </c>
      <c r="X59" s="25">
        <f>IF(W59="","",MAX(0,MAX($W$2:W59)))</f>
        <v/>
      </c>
      <c r="Y59" s="25">
        <f>IF(W59="","",W59-X59)</f>
        <v/>
      </c>
      <c r="Z59" s="20">
        <f>IF(A59="","",CHOOSE(WEEKDAY(A59,2),"Mon","Tue","Wed","Thu","Fri","Sat","Sun"))</f>
        <v/>
      </c>
      <c r="AA59" s="26">
        <f>IF(A59="","",DATE(YEAR(A59),MONTH(A59),1))</f>
        <v/>
      </c>
    </row>
    <row r="60">
      <c r="A60" s="27" t="n"/>
      <c r="B60" s="28" t="n"/>
      <c r="C60" s="24" t="n"/>
      <c r="D60" s="24" t="n"/>
      <c r="E60" s="24" t="n"/>
      <c r="F60" s="29" t="n"/>
      <c r="G60" s="29" t="n"/>
      <c r="H60" s="29" t="n"/>
      <c r="I60" s="30" t="n"/>
      <c r="J60" s="31" t="n"/>
      <c r="K60" s="31" t="n"/>
      <c r="L60" s="19">
        <f>IF(OR(K60="",J60="",J60=0),"",K60/J60)</f>
        <v/>
      </c>
      <c r="M60" s="20">
        <f>IF(AND(A60="",C60=""),"",IF(N60="No","Skipped",IF(K60="","Active",IF(K60&gt;0,"Win",IF(K60&lt;0,"Loss","Breakeven")))))</f>
        <v/>
      </c>
      <c r="N60" s="24" t="n"/>
      <c r="O60" s="21" t="n"/>
      <c r="P60" s="24" t="n"/>
      <c r="Q60" s="32" t="n"/>
      <c r="R60" s="24" t="n"/>
      <c r="S60" s="21" t="n"/>
      <c r="T60" s="21" t="n"/>
      <c r="U60" s="21" t="n"/>
      <c r="V60" s="24" t="n"/>
      <c r="W60" s="25">
        <f>IF(K60="","",SUM($K$2:K60))</f>
        <v/>
      </c>
      <c r="X60" s="25">
        <f>IF(W60="","",MAX(0,MAX($W$2:W60)))</f>
        <v/>
      </c>
      <c r="Y60" s="25">
        <f>IF(W60="","",W60-X60)</f>
        <v/>
      </c>
      <c r="Z60" s="20">
        <f>IF(A60="","",CHOOSE(WEEKDAY(A60,2),"Mon","Tue","Wed","Thu","Fri","Sat","Sun"))</f>
        <v/>
      </c>
      <c r="AA60" s="26">
        <f>IF(A60="","",DATE(YEAR(A60),MONTH(A60),1))</f>
        <v/>
      </c>
    </row>
    <row r="61">
      <c r="A61" s="27" t="n"/>
      <c r="B61" s="28" t="n"/>
      <c r="C61" s="24" t="n"/>
      <c r="D61" s="24" t="n"/>
      <c r="E61" s="24" t="n"/>
      <c r="F61" s="29" t="n"/>
      <c r="G61" s="29" t="n"/>
      <c r="H61" s="29" t="n"/>
      <c r="I61" s="30" t="n"/>
      <c r="J61" s="31" t="n"/>
      <c r="K61" s="31" t="n"/>
      <c r="L61" s="19">
        <f>IF(OR(K61="",J61="",J61=0),"",K61/J61)</f>
        <v/>
      </c>
      <c r="M61" s="20">
        <f>IF(AND(A61="",C61=""),"",IF(N61="No","Skipped",IF(K61="","Active",IF(K61&gt;0,"Win",IF(K61&lt;0,"Loss","Breakeven")))))</f>
        <v/>
      </c>
      <c r="N61" s="24" t="n"/>
      <c r="O61" s="21" t="n"/>
      <c r="P61" s="24" t="n"/>
      <c r="Q61" s="32" t="n"/>
      <c r="R61" s="24" t="n"/>
      <c r="S61" s="21" t="n"/>
      <c r="T61" s="21" t="n"/>
      <c r="U61" s="21" t="n"/>
      <c r="V61" s="24" t="n"/>
      <c r="W61" s="25">
        <f>IF(K61="","",SUM($K$2:K61))</f>
        <v/>
      </c>
      <c r="X61" s="25">
        <f>IF(W61="","",MAX(0,MAX($W$2:W61)))</f>
        <v/>
      </c>
      <c r="Y61" s="25">
        <f>IF(W61="","",W61-X61)</f>
        <v/>
      </c>
      <c r="Z61" s="20">
        <f>IF(A61="","",CHOOSE(WEEKDAY(A61,2),"Mon","Tue","Wed","Thu","Fri","Sat","Sun"))</f>
        <v/>
      </c>
      <c r="AA61" s="26">
        <f>IF(A61="","",DATE(YEAR(A61),MONTH(A61),1))</f>
        <v/>
      </c>
    </row>
    <row r="62">
      <c r="A62" s="27" t="n"/>
      <c r="B62" s="28" t="n"/>
      <c r="C62" s="24" t="n"/>
      <c r="D62" s="24" t="n"/>
      <c r="E62" s="24" t="n"/>
      <c r="F62" s="29" t="n"/>
      <c r="G62" s="29" t="n"/>
      <c r="H62" s="29" t="n"/>
      <c r="I62" s="30" t="n"/>
      <c r="J62" s="31" t="n"/>
      <c r="K62" s="31" t="n"/>
      <c r="L62" s="19">
        <f>IF(OR(K62="",J62="",J62=0),"",K62/J62)</f>
        <v/>
      </c>
      <c r="M62" s="20">
        <f>IF(AND(A62="",C62=""),"",IF(N62="No","Skipped",IF(K62="","Active",IF(K62&gt;0,"Win",IF(K62&lt;0,"Loss","Breakeven")))))</f>
        <v/>
      </c>
      <c r="N62" s="24" t="n"/>
      <c r="O62" s="21" t="n"/>
      <c r="P62" s="24" t="n"/>
      <c r="Q62" s="32" t="n"/>
      <c r="R62" s="24" t="n"/>
      <c r="S62" s="21" t="n"/>
      <c r="T62" s="21" t="n"/>
      <c r="U62" s="21" t="n"/>
      <c r="V62" s="24" t="n"/>
      <c r="W62" s="25">
        <f>IF(K62="","",SUM($K$2:K62))</f>
        <v/>
      </c>
      <c r="X62" s="25">
        <f>IF(W62="","",MAX(0,MAX($W$2:W62)))</f>
        <v/>
      </c>
      <c r="Y62" s="25">
        <f>IF(W62="","",W62-X62)</f>
        <v/>
      </c>
      <c r="Z62" s="20">
        <f>IF(A62="","",CHOOSE(WEEKDAY(A62,2),"Mon","Tue","Wed","Thu","Fri","Sat","Sun"))</f>
        <v/>
      </c>
      <c r="AA62" s="26">
        <f>IF(A62="","",DATE(YEAR(A62),MONTH(A62),1))</f>
        <v/>
      </c>
    </row>
    <row r="63">
      <c r="A63" s="27" t="n"/>
      <c r="B63" s="28" t="n"/>
      <c r="C63" s="24" t="n"/>
      <c r="D63" s="24" t="n"/>
      <c r="E63" s="24" t="n"/>
      <c r="F63" s="29" t="n"/>
      <c r="G63" s="29" t="n"/>
      <c r="H63" s="29" t="n"/>
      <c r="I63" s="30" t="n"/>
      <c r="J63" s="31" t="n"/>
      <c r="K63" s="31" t="n"/>
      <c r="L63" s="19">
        <f>IF(OR(K63="",J63="",J63=0),"",K63/J63)</f>
        <v/>
      </c>
      <c r="M63" s="20">
        <f>IF(AND(A63="",C63=""),"",IF(N63="No","Skipped",IF(K63="","Active",IF(K63&gt;0,"Win",IF(K63&lt;0,"Loss","Breakeven")))))</f>
        <v/>
      </c>
      <c r="N63" s="24" t="n"/>
      <c r="O63" s="21" t="n"/>
      <c r="P63" s="24" t="n"/>
      <c r="Q63" s="32" t="n"/>
      <c r="R63" s="24" t="n"/>
      <c r="S63" s="21" t="n"/>
      <c r="T63" s="21" t="n"/>
      <c r="U63" s="21" t="n"/>
      <c r="V63" s="24" t="n"/>
      <c r="W63" s="25">
        <f>IF(K63="","",SUM($K$2:K63))</f>
        <v/>
      </c>
      <c r="X63" s="25">
        <f>IF(W63="","",MAX(0,MAX($W$2:W63)))</f>
        <v/>
      </c>
      <c r="Y63" s="25">
        <f>IF(W63="","",W63-X63)</f>
        <v/>
      </c>
      <c r="Z63" s="20">
        <f>IF(A63="","",CHOOSE(WEEKDAY(A63,2),"Mon","Tue","Wed","Thu","Fri","Sat","Sun"))</f>
        <v/>
      </c>
      <c r="AA63" s="26">
        <f>IF(A63="","",DATE(YEAR(A63),MONTH(A63),1))</f>
        <v/>
      </c>
    </row>
    <row r="64">
      <c r="A64" s="27" t="n"/>
      <c r="B64" s="28" t="n"/>
      <c r="C64" s="24" t="n"/>
      <c r="D64" s="24" t="n"/>
      <c r="E64" s="24" t="n"/>
      <c r="F64" s="29" t="n"/>
      <c r="G64" s="29" t="n"/>
      <c r="H64" s="29" t="n"/>
      <c r="I64" s="30" t="n"/>
      <c r="J64" s="31" t="n"/>
      <c r="K64" s="31" t="n"/>
      <c r="L64" s="19">
        <f>IF(OR(K64="",J64="",J64=0),"",K64/J64)</f>
        <v/>
      </c>
      <c r="M64" s="20">
        <f>IF(AND(A64="",C64=""),"",IF(N64="No","Skipped",IF(K64="","Active",IF(K64&gt;0,"Win",IF(K64&lt;0,"Loss","Breakeven")))))</f>
        <v/>
      </c>
      <c r="N64" s="24" t="n"/>
      <c r="O64" s="21" t="n"/>
      <c r="P64" s="24" t="n"/>
      <c r="Q64" s="32" t="n"/>
      <c r="R64" s="24" t="n"/>
      <c r="S64" s="21" t="n"/>
      <c r="T64" s="21" t="n"/>
      <c r="U64" s="21" t="n"/>
      <c r="V64" s="24" t="n"/>
      <c r="W64" s="25">
        <f>IF(K64="","",SUM($K$2:K64))</f>
        <v/>
      </c>
      <c r="X64" s="25">
        <f>IF(W64="","",MAX(0,MAX($W$2:W64)))</f>
        <v/>
      </c>
      <c r="Y64" s="25">
        <f>IF(W64="","",W64-X64)</f>
        <v/>
      </c>
      <c r="Z64" s="20">
        <f>IF(A64="","",CHOOSE(WEEKDAY(A64,2),"Mon","Tue","Wed","Thu","Fri","Sat","Sun"))</f>
        <v/>
      </c>
      <c r="AA64" s="26">
        <f>IF(A64="","",DATE(YEAR(A64),MONTH(A64),1))</f>
        <v/>
      </c>
    </row>
    <row r="65">
      <c r="A65" s="27" t="n"/>
      <c r="B65" s="28" t="n"/>
      <c r="C65" s="24" t="n"/>
      <c r="D65" s="24" t="n"/>
      <c r="E65" s="24" t="n"/>
      <c r="F65" s="29" t="n"/>
      <c r="G65" s="29" t="n"/>
      <c r="H65" s="29" t="n"/>
      <c r="I65" s="30" t="n"/>
      <c r="J65" s="31" t="n"/>
      <c r="K65" s="31" t="n"/>
      <c r="L65" s="19">
        <f>IF(OR(K65="",J65="",J65=0),"",K65/J65)</f>
        <v/>
      </c>
      <c r="M65" s="20">
        <f>IF(AND(A65="",C65=""),"",IF(N65="No","Skipped",IF(K65="","Active",IF(K65&gt;0,"Win",IF(K65&lt;0,"Loss","Breakeven")))))</f>
        <v/>
      </c>
      <c r="N65" s="24" t="n"/>
      <c r="O65" s="21" t="n"/>
      <c r="P65" s="24" t="n"/>
      <c r="Q65" s="32" t="n"/>
      <c r="R65" s="24" t="n"/>
      <c r="S65" s="21" t="n"/>
      <c r="T65" s="21" t="n"/>
      <c r="U65" s="21" t="n"/>
      <c r="V65" s="24" t="n"/>
      <c r="W65" s="25">
        <f>IF(K65="","",SUM($K$2:K65))</f>
        <v/>
      </c>
      <c r="X65" s="25">
        <f>IF(W65="","",MAX(0,MAX($W$2:W65)))</f>
        <v/>
      </c>
      <c r="Y65" s="25">
        <f>IF(W65="","",W65-X65)</f>
        <v/>
      </c>
      <c r="Z65" s="20">
        <f>IF(A65="","",CHOOSE(WEEKDAY(A65,2),"Mon","Tue","Wed","Thu","Fri","Sat","Sun"))</f>
        <v/>
      </c>
      <c r="AA65" s="26">
        <f>IF(A65="","",DATE(YEAR(A65),MONTH(A65),1))</f>
        <v/>
      </c>
    </row>
    <row r="66">
      <c r="A66" s="27" t="n"/>
      <c r="B66" s="28" t="n"/>
      <c r="C66" s="24" t="n"/>
      <c r="D66" s="24" t="n"/>
      <c r="E66" s="24" t="n"/>
      <c r="F66" s="29" t="n"/>
      <c r="G66" s="29" t="n"/>
      <c r="H66" s="29" t="n"/>
      <c r="I66" s="30" t="n"/>
      <c r="J66" s="31" t="n"/>
      <c r="K66" s="31" t="n"/>
      <c r="L66" s="19">
        <f>IF(OR(K66="",J66="",J66=0),"",K66/J66)</f>
        <v/>
      </c>
      <c r="M66" s="20">
        <f>IF(AND(A66="",C66=""),"",IF(N66="No","Skipped",IF(K66="","Active",IF(K66&gt;0,"Win",IF(K66&lt;0,"Loss","Breakeven")))))</f>
        <v/>
      </c>
      <c r="N66" s="24" t="n"/>
      <c r="O66" s="21" t="n"/>
      <c r="P66" s="24" t="n"/>
      <c r="Q66" s="32" t="n"/>
      <c r="R66" s="24" t="n"/>
      <c r="S66" s="21" t="n"/>
      <c r="T66" s="21" t="n"/>
      <c r="U66" s="21" t="n"/>
      <c r="V66" s="24" t="n"/>
      <c r="W66" s="25">
        <f>IF(K66="","",SUM($K$2:K66))</f>
        <v/>
      </c>
      <c r="X66" s="25">
        <f>IF(W66="","",MAX(0,MAX($W$2:W66)))</f>
        <v/>
      </c>
      <c r="Y66" s="25">
        <f>IF(W66="","",W66-X66)</f>
        <v/>
      </c>
      <c r="Z66" s="20">
        <f>IF(A66="","",CHOOSE(WEEKDAY(A66,2),"Mon","Tue","Wed","Thu","Fri","Sat","Sun"))</f>
        <v/>
      </c>
      <c r="AA66" s="26">
        <f>IF(A66="","",DATE(YEAR(A66),MONTH(A66),1))</f>
        <v/>
      </c>
    </row>
    <row r="67">
      <c r="A67" s="27" t="n"/>
      <c r="B67" s="28" t="n"/>
      <c r="C67" s="24" t="n"/>
      <c r="D67" s="24" t="n"/>
      <c r="E67" s="24" t="n"/>
      <c r="F67" s="29" t="n"/>
      <c r="G67" s="29" t="n"/>
      <c r="H67" s="29" t="n"/>
      <c r="I67" s="30" t="n"/>
      <c r="J67" s="31" t="n"/>
      <c r="K67" s="31" t="n"/>
      <c r="L67" s="19">
        <f>IF(OR(K67="",J67="",J67=0),"",K67/J67)</f>
        <v/>
      </c>
      <c r="M67" s="20">
        <f>IF(AND(A67="",C67=""),"",IF(N67="No","Skipped",IF(K67="","Active",IF(K67&gt;0,"Win",IF(K67&lt;0,"Loss","Breakeven")))))</f>
        <v/>
      </c>
      <c r="N67" s="24" t="n"/>
      <c r="O67" s="21" t="n"/>
      <c r="P67" s="24" t="n"/>
      <c r="Q67" s="32" t="n"/>
      <c r="R67" s="24" t="n"/>
      <c r="S67" s="21" t="n"/>
      <c r="T67" s="21" t="n"/>
      <c r="U67" s="21" t="n"/>
      <c r="V67" s="24" t="n"/>
      <c r="W67" s="25">
        <f>IF(K67="","",SUM($K$2:K67))</f>
        <v/>
      </c>
      <c r="X67" s="25">
        <f>IF(W67="","",MAX(0,MAX($W$2:W67)))</f>
        <v/>
      </c>
      <c r="Y67" s="25">
        <f>IF(W67="","",W67-X67)</f>
        <v/>
      </c>
      <c r="Z67" s="20">
        <f>IF(A67="","",CHOOSE(WEEKDAY(A67,2),"Mon","Tue","Wed","Thu","Fri","Sat","Sun"))</f>
        <v/>
      </c>
      <c r="AA67" s="26">
        <f>IF(A67="","",DATE(YEAR(A67),MONTH(A67),1))</f>
        <v/>
      </c>
    </row>
    <row r="68">
      <c r="A68" s="27" t="n"/>
      <c r="B68" s="28" t="n"/>
      <c r="C68" s="24" t="n"/>
      <c r="D68" s="24" t="n"/>
      <c r="E68" s="24" t="n"/>
      <c r="F68" s="29" t="n"/>
      <c r="G68" s="29" t="n"/>
      <c r="H68" s="29" t="n"/>
      <c r="I68" s="30" t="n"/>
      <c r="J68" s="31" t="n"/>
      <c r="K68" s="31" t="n"/>
      <c r="L68" s="19">
        <f>IF(OR(K68="",J68="",J68=0),"",K68/J68)</f>
        <v/>
      </c>
      <c r="M68" s="20">
        <f>IF(AND(A68="",C68=""),"",IF(N68="No","Skipped",IF(K68="","Active",IF(K68&gt;0,"Win",IF(K68&lt;0,"Loss","Breakeven")))))</f>
        <v/>
      </c>
      <c r="N68" s="24" t="n"/>
      <c r="O68" s="21" t="n"/>
      <c r="P68" s="24" t="n"/>
      <c r="Q68" s="32" t="n"/>
      <c r="R68" s="24" t="n"/>
      <c r="S68" s="21" t="n"/>
      <c r="T68" s="21" t="n"/>
      <c r="U68" s="21" t="n"/>
      <c r="V68" s="24" t="n"/>
      <c r="W68" s="25">
        <f>IF(K68="","",SUM($K$2:K68))</f>
        <v/>
      </c>
      <c r="X68" s="25">
        <f>IF(W68="","",MAX(0,MAX($W$2:W68)))</f>
        <v/>
      </c>
      <c r="Y68" s="25">
        <f>IF(W68="","",W68-X68)</f>
        <v/>
      </c>
      <c r="Z68" s="20">
        <f>IF(A68="","",CHOOSE(WEEKDAY(A68,2),"Mon","Tue","Wed","Thu","Fri","Sat","Sun"))</f>
        <v/>
      </c>
      <c r="AA68" s="26">
        <f>IF(A68="","",DATE(YEAR(A68),MONTH(A68),1))</f>
        <v/>
      </c>
    </row>
    <row r="69">
      <c r="A69" s="27" t="n"/>
      <c r="B69" s="28" t="n"/>
      <c r="C69" s="24" t="n"/>
      <c r="D69" s="24" t="n"/>
      <c r="E69" s="24" t="n"/>
      <c r="F69" s="29" t="n"/>
      <c r="G69" s="29" t="n"/>
      <c r="H69" s="29" t="n"/>
      <c r="I69" s="30" t="n"/>
      <c r="J69" s="31" t="n"/>
      <c r="K69" s="31" t="n"/>
      <c r="L69" s="19">
        <f>IF(OR(K69="",J69="",J69=0),"",K69/J69)</f>
        <v/>
      </c>
      <c r="M69" s="20">
        <f>IF(AND(A69="",C69=""),"",IF(N69="No","Skipped",IF(K69="","Active",IF(K69&gt;0,"Win",IF(K69&lt;0,"Loss","Breakeven")))))</f>
        <v/>
      </c>
      <c r="N69" s="24" t="n"/>
      <c r="O69" s="21" t="n"/>
      <c r="P69" s="24" t="n"/>
      <c r="Q69" s="32" t="n"/>
      <c r="R69" s="24" t="n"/>
      <c r="S69" s="21" t="n"/>
      <c r="T69" s="21" t="n"/>
      <c r="U69" s="21" t="n"/>
      <c r="V69" s="24" t="n"/>
      <c r="W69" s="25">
        <f>IF(K69="","",SUM($K$2:K69))</f>
        <v/>
      </c>
      <c r="X69" s="25">
        <f>IF(W69="","",MAX(0,MAX($W$2:W69)))</f>
        <v/>
      </c>
      <c r="Y69" s="25">
        <f>IF(W69="","",W69-X69)</f>
        <v/>
      </c>
      <c r="Z69" s="20">
        <f>IF(A69="","",CHOOSE(WEEKDAY(A69,2),"Mon","Tue","Wed","Thu","Fri","Sat","Sun"))</f>
        <v/>
      </c>
      <c r="AA69" s="26">
        <f>IF(A69="","",DATE(YEAR(A69),MONTH(A69),1))</f>
        <v/>
      </c>
    </row>
    <row r="70">
      <c r="A70" s="27" t="n"/>
      <c r="B70" s="28" t="n"/>
      <c r="C70" s="24" t="n"/>
      <c r="D70" s="24" t="n"/>
      <c r="E70" s="24" t="n"/>
      <c r="F70" s="29" t="n"/>
      <c r="G70" s="29" t="n"/>
      <c r="H70" s="29" t="n"/>
      <c r="I70" s="30" t="n"/>
      <c r="J70" s="31" t="n"/>
      <c r="K70" s="31" t="n"/>
      <c r="L70" s="19">
        <f>IF(OR(K70="",J70="",J70=0),"",K70/J70)</f>
        <v/>
      </c>
      <c r="M70" s="20">
        <f>IF(AND(A70="",C70=""),"",IF(N70="No","Skipped",IF(K70="","Active",IF(K70&gt;0,"Win",IF(K70&lt;0,"Loss","Breakeven")))))</f>
        <v/>
      </c>
      <c r="N70" s="24" t="n"/>
      <c r="O70" s="21" t="n"/>
      <c r="P70" s="24" t="n"/>
      <c r="Q70" s="32" t="n"/>
      <c r="R70" s="24" t="n"/>
      <c r="S70" s="21" t="n"/>
      <c r="T70" s="21" t="n"/>
      <c r="U70" s="21" t="n"/>
      <c r="V70" s="24" t="n"/>
      <c r="W70" s="25">
        <f>IF(K70="","",SUM($K$2:K70))</f>
        <v/>
      </c>
      <c r="X70" s="25">
        <f>IF(W70="","",MAX(0,MAX($W$2:W70)))</f>
        <v/>
      </c>
      <c r="Y70" s="25">
        <f>IF(W70="","",W70-X70)</f>
        <v/>
      </c>
      <c r="Z70" s="20">
        <f>IF(A70="","",CHOOSE(WEEKDAY(A70,2),"Mon","Tue","Wed","Thu","Fri","Sat","Sun"))</f>
        <v/>
      </c>
      <c r="AA70" s="26">
        <f>IF(A70="","",DATE(YEAR(A70),MONTH(A70),1))</f>
        <v/>
      </c>
    </row>
    <row r="71">
      <c r="A71" s="27" t="n"/>
      <c r="B71" s="28" t="n"/>
      <c r="C71" s="24" t="n"/>
      <c r="D71" s="24" t="n"/>
      <c r="E71" s="24" t="n"/>
      <c r="F71" s="29" t="n"/>
      <c r="G71" s="29" t="n"/>
      <c r="H71" s="29" t="n"/>
      <c r="I71" s="30" t="n"/>
      <c r="J71" s="31" t="n"/>
      <c r="K71" s="31" t="n"/>
      <c r="L71" s="19">
        <f>IF(OR(K71="",J71="",J71=0),"",K71/J71)</f>
        <v/>
      </c>
      <c r="M71" s="20">
        <f>IF(AND(A71="",C71=""),"",IF(N71="No","Skipped",IF(K71="","Active",IF(K71&gt;0,"Win",IF(K71&lt;0,"Loss","Breakeven")))))</f>
        <v/>
      </c>
      <c r="N71" s="24" t="n"/>
      <c r="O71" s="21" t="n"/>
      <c r="P71" s="24" t="n"/>
      <c r="Q71" s="32" t="n"/>
      <c r="R71" s="24" t="n"/>
      <c r="S71" s="21" t="n"/>
      <c r="T71" s="21" t="n"/>
      <c r="U71" s="21" t="n"/>
      <c r="V71" s="24" t="n"/>
      <c r="W71" s="25">
        <f>IF(K71="","",SUM($K$2:K71))</f>
        <v/>
      </c>
      <c r="X71" s="25">
        <f>IF(W71="","",MAX(0,MAX($W$2:W71)))</f>
        <v/>
      </c>
      <c r="Y71" s="25">
        <f>IF(W71="","",W71-X71)</f>
        <v/>
      </c>
      <c r="Z71" s="20">
        <f>IF(A71="","",CHOOSE(WEEKDAY(A71,2),"Mon","Tue","Wed","Thu","Fri","Sat","Sun"))</f>
        <v/>
      </c>
      <c r="AA71" s="26">
        <f>IF(A71="","",DATE(YEAR(A71),MONTH(A71),1))</f>
        <v/>
      </c>
    </row>
    <row r="72">
      <c r="A72" s="27" t="n"/>
      <c r="B72" s="28" t="n"/>
      <c r="C72" s="24" t="n"/>
      <c r="D72" s="24" t="n"/>
      <c r="E72" s="24" t="n"/>
      <c r="F72" s="29" t="n"/>
      <c r="G72" s="29" t="n"/>
      <c r="H72" s="29" t="n"/>
      <c r="I72" s="30" t="n"/>
      <c r="J72" s="31" t="n"/>
      <c r="K72" s="31" t="n"/>
      <c r="L72" s="19">
        <f>IF(OR(K72="",J72="",J72=0),"",K72/J72)</f>
        <v/>
      </c>
      <c r="M72" s="20">
        <f>IF(AND(A72="",C72=""),"",IF(N72="No","Skipped",IF(K72="","Active",IF(K72&gt;0,"Win",IF(K72&lt;0,"Loss","Breakeven")))))</f>
        <v/>
      </c>
      <c r="N72" s="24" t="n"/>
      <c r="O72" s="21" t="n"/>
      <c r="P72" s="24" t="n"/>
      <c r="Q72" s="32" t="n"/>
      <c r="R72" s="24" t="n"/>
      <c r="S72" s="21" t="n"/>
      <c r="T72" s="21" t="n"/>
      <c r="U72" s="21" t="n"/>
      <c r="V72" s="24" t="n"/>
      <c r="W72" s="25">
        <f>IF(K72="","",SUM($K$2:K72))</f>
        <v/>
      </c>
      <c r="X72" s="25">
        <f>IF(W72="","",MAX(0,MAX($W$2:W72)))</f>
        <v/>
      </c>
      <c r="Y72" s="25">
        <f>IF(W72="","",W72-X72)</f>
        <v/>
      </c>
      <c r="Z72" s="20">
        <f>IF(A72="","",CHOOSE(WEEKDAY(A72,2),"Mon","Tue","Wed","Thu","Fri","Sat","Sun"))</f>
        <v/>
      </c>
      <c r="AA72" s="26">
        <f>IF(A72="","",DATE(YEAR(A72),MONTH(A72),1))</f>
        <v/>
      </c>
    </row>
    <row r="73">
      <c r="A73" s="27" t="n"/>
      <c r="B73" s="28" t="n"/>
      <c r="C73" s="24" t="n"/>
      <c r="D73" s="24" t="n"/>
      <c r="E73" s="24" t="n"/>
      <c r="F73" s="29" t="n"/>
      <c r="G73" s="29" t="n"/>
      <c r="H73" s="29" t="n"/>
      <c r="I73" s="30" t="n"/>
      <c r="J73" s="31" t="n"/>
      <c r="K73" s="31" t="n"/>
      <c r="L73" s="19">
        <f>IF(OR(K73="",J73="",J73=0),"",K73/J73)</f>
        <v/>
      </c>
      <c r="M73" s="20">
        <f>IF(AND(A73="",C73=""),"",IF(N73="No","Skipped",IF(K73="","Active",IF(K73&gt;0,"Win",IF(K73&lt;0,"Loss","Breakeven")))))</f>
        <v/>
      </c>
      <c r="N73" s="24" t="n"/>
      <c r="O73" s="21" t="n"/>
      <c r="P73" s="24" t="n"/>
      <c r="Q73" s="32" t="n"/>
      <c r="R73" s="24" t="n"/>
      <c r="S73" s="21" t="n"/>
      <c r="T73" s="21" t="n"/>
      <c r="U73" s="21" t="n"/>
      <c r="V73" s="24" t="n"/>
      <c r="W73" s="25">
        <f>IF(K73="","",SUM($K$2:K73))</f>
        <v/>
      </c>
      <c r="X73" s="25">
        <f>IF(W73="","",MAX(0,MAX($W$2:W73)))</f>
        <v/>
      </c>
      <c r="Y73" s="25">
        <f>IF(W73="","",W73-X73)</f>
        <v/>
      </c>
      <c r="Z73" s="20">
        <f>IF(A73="","",CHOOSE(WEEKDAY(A73,2),"Mon","Tue","Wed","Thu","Fri","Sat","Sun"))</f>
        <v/>
      </c>
      <c r="AA73" s="26">
        <f>IF(A73="","",DATE(YEAR(A73),MONTH(A73),1))</f>
        <v/>
      </c>
    </row>
    <row r="74">
      <c r="A74" s="27" t="n"/>
      <c r="B74" s="28" t="n"/>
      <c r="C74" s="24" t="n"/>
      <c r="D74" s="24" t="n"/>
      <c r="E74" s="24" t="n"/>
      <c r="F74" s="29" t="n"/>
      <c r="G74" s="29" t="n"/>
      <c r="H74" s="29" t="n"/>
      <c r="I74" s="30" t="n"/>
      <c r="J74" s="31" t="n"/>
      <c r="K74" s="31" t="n"/>
      <c r="L74" s="19">
        <f>IF(OR(K74="",J74="",J74=0),"",K74/J74)</f>
        <v/>
      </c>
      <c r="M74" s="20">
        <f>IF(AND(A74="",C74=""),"",IF(N74="No","Skipped",IF(K74="","Active",IF(K74&gt;0,"Win",IF(K74&lt;0,"Loss","Breakeven")))))</f>
        <v/>
      </c>
      <c r="N74" s="24" t="n"/>
      <c r="O74" s="21" t="n"/>
      <c r="P74" s="24" t="n"/>
      <c r="Q74" s="32" t="n"/>
      <c r="R74" s="24" t="n"/>
      <c r="S74" s="21" t="n"/>
      <c r="T74" s="21" t="n"/>
      <c r="U74" s="21" t="n"/>
      <c r="V74" s="24" t="n"/>
      <c r="W74" s="25">
        <f>IF(K74="","",SUM($K$2:K74))</f>
        <v/>
      </c>
      <c r="X74" s="25">
        <f>IF(W74="","",MAX(0,MAX($W$2:W74)))</f>
        <v/>
      </c>
      <c r="Y74" s="25">
        <f>IF(W74="","",W74-X74)</f>
        <v/>
      </c>
      <c r="Z74" s="20">
        <f>IF(A74="","",CHOOSE(WEEKDAY(A74,2),"Mon","Tue","Wed","Thu","Fri","Sat","Sun"))</f>
        <v/>
      </c>
      <c r="AA74" s="26">
        <f>IF(A74="","",DATE(YEAR(A74),MONTH(A74),1))</f>
        <v/>
      </c>
    </row>
    <row r="75">
      <c r="A75" s="27" t="n"/>
      <c r="B75" s="28" t="n"/>
      <c r="C75" s="24" t="n"/>
      <c r="D75" s="24" t="n"/>
      <c r="E75" s="24" t="n"/>
      <c r="F75" s="29" t="n"/>
      <c r="G75" s="29" t="n"/>
      <c r="H75" s="29" t="n"/>
      <c r="I75" s="30" t="n"/>
      <c r="J75" s="31" t="n"/>
      <c r="K75" s="31" t="n"/>
      <c r="L75" s="19">
        <f>IF(OR(K75="",J75="",J75=0),"",K75/J75)</f>
        <v/>
      </c>
      <c r="M75" s="20">
        <f>IF(AND(A75="",C75=""),"",IF(N75="No","Skipped",IF(K75="","Active",IF(K75&gt;0,"Win",IF(K75&lt;0,"Loss","Breakeven")))))</f>
        <v/>
      </c>
      <c r="N75" s="24" t="n"/>
      <c r="O75" s="21" t="n"/>
      <c r="P75" s="24" t="n"/>
      <c r="Q75" s="32" t="n"/>
      <c r="R75" s="24" t="n"/>
      <c r="S75" s="21" t="n"/>
      <c r="T75" s="21" t="n"/>
      <c r="U75" s="21" t="n"/>
      <c r="V75" s="24" t="n"/>
      <c r="W75" s="25">
        <f>IF(K75="","",SUM($K$2:K75))</f>
        <v/>
      </c>
      <c r="X75" s="25">
        <f>IF(W75="","",MAX(0,MAX($W$2:W75)))</f>
        <v/>
      </c>
      <c r="Y75" s="25">
        <f>IF(W75="","",W75-X75)</f>
        <v/>
      </c>
      <c r="Z75" s="20">
        <f>IF(A75="","",CHOOSE(WEEKDAY(A75,2),"Mon","Tue","Wed","Thu","Fri","Sat","Sun"))</f>
        <v/>
      </c>
      <c r="AA75" s="26">
        <f>IF(A75="","",DATE(YEAR(A75),MONTH(A75),1))</f>
        <v/>
      </c>
    </row>
    <row r="76">
      <c r="A76" s="27" t="n"/>
      <c r="B76" s="28" t="n"/>
      <c r="C76" s="24" t="n"/>
      <c r="D76" s="24" t="n"/>
      <c r="E76" s="24" t="n"/>
      <c r="F76" s="29" t="n"/>
      <c r="G76" s="29" t="n"/>
      <c r="H76" s="29" t="n"/>
      <c r="I76" s="30" t="n"/>
      <c r="J76" s="31" t="n"/>
      <c r="K76" s="31" t="n"/>
      <c r="L76" s="19">
        <f>IF(OR(K76="",J76="",J76=0),"",K76/J76)</f>
        <v/>
      </c>
      <c r="M76" s="20">
        <f>IF(AND(A76="",C76=""),"",IF(N76="No","Skipped",IF(K76="","Active",IF(K76&gt;0,"Win",IF(K76&lt;0,"Loss","Breakeven")))))</f>
        <v/>
      </c>
      <c r="N76" s="24" t="n"/>
      <c r="O76" s="21" t="n"/>
      <c r="P76" s="24" t="n"/>
      <c r="Q76" s="32" t="n"/>
      <c r="R76" s="24" t="n"/>
      <c r="S76" s="21" t="n"/>
      <c r="T76" s="21" t="n"/>
      <c r="U76" s="21" t="n"/>
      <c r="V76" s="24" t="n"/>
      <c r="W76" s="25">
        <f>IF(K76="","",SUM($K$2:K76))</f>
        <v/>
      </c>
      <c r="X76" s="25">
        <f>IF(W76="","",MAX(0,MAX($W$2:W76)))</f>
        <v/>
      </c>
      <c r="Y76" s="25">
        <f>IF(W76="","",W76-X76)</f>
        <v/>
      </c>
      <c r="Z76" s="20">
        <f>IF(A76="","",CHOOSE(WEEKDAY(A76,2),"Mon","Tue","Wed","Thu","Fri","Sat","Sun"))</f>
        <v/>
      </c>
      <c r="AA76" s="26">
        <f>IF(A76="","",DATE(YEAR(A76),MONTH(A76),1))</f>
        <v/>
      </c>
    </row>
    <row r="77">
      <c r="A77" s="27" t="n"/>
      <c r="B77" s="28" t="n"/>
      <c r="C77" s="24" t="n"/>
      <c r="D77" s="24" t="n"/>
      <c r="E77" s="24" t="n"/>
      <c r="F77" s="29" t="n"/>
      <c r="G77" s="29" t="n"/>
      <c r="H77" s="29" t="n"/>
      <c r="I77" s="30" t="n"/>
      <c r="J77" s="31" t="n"/>
      <c r="K77" s="31" t="n"/>
      <c r="L77" s="19">
        <f>IF(OR(K77="",J77="",J77=0),"",K77/J77)</f>
        <v/>
      </c>
      <c r="M77" s="20">
        <f>IF(AND(A77="",C77=""),"",IF(N77="No","Skipped",IF(K77="","Active",IF(K77&gt;0,"Win",IF(K77&lt;0,"Loss","Breakeven")))))</f>
        <v/>
      </c>
      <c r="N77" s="24" t="n"/>
      <c r="O77" s="21" t="n"/>
      <c r="P77" s="24" t="n"/>
      <c r="Q77" s="32" t="n"/>
      <c r="R77" s="24" t="n"/>
      <c r="S77" s="21" t="n"/>
      <c r="T77" s="21" t="n"/>
      <c r="U77" s="21" t="n"/>
      <c r="V77" s="24" t="n"/>
      <c r="W77" s="25">
        <f>IF(K77="","",SUM($K$2:K77))</f>
        <v/>
      </c>
      <c r="X77" s="25">
        <f>IF(W77="","",MAX(0,MAX($W$2:W77)))</f>
        <v/>
      </c>
      <c r="Y77" s="25">
        <f>IF(W77="","",W77-X77)</f>
        <v/>
      </c>
      <c r="Z77" s="20">
        <f>IF(A77="","",CHOOSE(WEEKDAY(A77,2),"Mon","Tue","Wed","Thu","Fri","Sat","Sun"))</f>
        <v/>
      </c>
      <c r="AA77" s="26">
        <f>IF(A77="","",DATE(YEAR(A77),MONTH(A77),1))</f>
        <v/>
      </c>
    </row>
    <row r="78">
      <c r="A78" s="27" t="n"/>
      <c r="B78" s="28" t="n"/>
      <c r="C78" s="24" t="n"/>
      <c r="D78" s="24" t="n"/>
      <c r="E78" s="24" t="n"/>
      <c r="F78" s="29" t="n"/>
      <c r="G78" s="29" t="n"/>
      <c r="H78" s="29" t="n"/>
      <c r="I78" s="30" t="n"/>
      <c r="J78" s="31" t="n"/>
      <c r="K78" s="31" t="n"/>
      <c r="L78" s="19">
        <f>IF(OR(K78="",J78="",J78=0),"",K78/J78)</f>
        <v/>
      </c>
      <c r="M78" s="20">
        <f>IF(AND(A78="",C78=""),"",IF(N78="No","Skipped",IF(K78="","Active",IF(K78&gt;0,"Win",IF(K78&lt;0,"Loss","Breakeven")))))</f>
        <v/>
      </c>
      <c r="N78" s="24" t="n"/>
      <c r="O78" s="21" t="n"/>
      <c r="P78" s="24" t="n"/>
      <c r="Q78" s="32" t="n"/>
      <c r="R78" s="24" t="n"/>
      <c r="S78" s="21" t="n"/>
      <c r="T78" s="21" t="n"/>
      <c r="U78" s="21" t="n"/>
      <c r="V78" s="24" t="n"/>
      <c r="W78" s="25">
        <f>IF(K78="","",SUM($K$2:K78))</f>
        <v/>
      </c>
      <c r="X78" s="25">
        <f>IF(W78="","",MAX(0,MAX($W$2:W78)))</f>
        <v/>
      </c>
      <c r="Y78" s="25">
        <f>IF(W78="","",W78-X78)</f>
        <v/>
      </c>
      <c r="Z78" s="20">
        <f>IF(A78="","",CHOOSE(WEEKDAY(A78,2),"Mon","Tue","Wed","Thu","Fri","Sat","Sun"))</f>
        <v/>
      </c>
      <c r="AA78" s="26">
        <f>IF(A78="","",DATE(YEAR(A78),MONTH(A78),1))</f>
        <v/>
      </c>
    </row>
    <row r="79">
      <c r="A79" s="27" t="n"/>
      <c r="B79" s="28" t="n"/>
      <c r="C79" s="24" t="n"/>
      <c r="D79" s="24" t="n"/>
      <c r="E79" s="24" t="n"/>
      <c r="F79" s="29" t="n"/>
      <c r="G79" s="29" t="n"/>
      <c r="H79" s="29" t="n"/>
      <c r="I79" s="30" t="n"/>
      <c r="J79" s="31" t="n"/>
      <c r="K79" s="31" t="n"/>
      <c r="L79" s="19">
        <f>IF(OR(K79="",J79="",J79=0),"",K79/J79)</f>
        <v/>
      </c>
      <c r="M79" s="20">
        <f>IF(AND(A79="",C79=""),"",IF(N79="No","Skipped",IF(K79="","Active",IF(K79&gt;0,"Win",IF(K79&lt;0,"Loss","Breakeven")))))</f>
        <v/>
      </c>
      <c r="N79" s="24" t="n"/>
      <c r="O79" s="21" t="n"/>
      <c r="P79" s="24" t="n"/>
      <c r="Q79" s="32" t="n"/>
      <c r="R79" s="24" t="n"/>
      <c r="S79" s="21" t="n"/>
      <c r="T79" s="21" t="n"/>
      <c r="U79" s="21" t="n"/>
      <c r="V79" s="24" t="n"/>
      <c r="W79" s="25">
        <f>IF(K79="","",SUM($K$2:K79))</f>
        <v/>
      </c>
      <c r="X79" s="25">
        <f>IF(W79="","",MAX(0,MAX($W$2:W79)))</f>
        <v/>
      </c>
      <c r="Y79" s="25">
        <f>IF(W79="","",W79-X79)</f>
        <v/>
      </c>
      <c r="Z79" s="20">
        <f>IF(A79="","",CHOOSE(WEEKDAY(A79,2),"Mon","Tue","Wed","Thu","Fri","Sat","Sun"))</f>
        <v/>
      </c>
      <c r="AA79" s="26">
        <f>IF(A79="","",DATE(YEAR(A79),MONTH(A79),1))</f>
        <v/>
      </c>
    </row>
    <row r="80">
      <c r="A80" s="27" t="n"/>
      <c r="B80" s="28" t="n"/>
      <c r="C80" s="24" t="n"/>
      <c r="D80" s="24" t="n"/>
      <c r="E80" s="24" t="n"/>
      <c r="F80" s="29" t="n"/>
      <c r="G80" s="29" t="n"/>
      <c r="H80" s="29" t="n"/>
      <c r="I80" s="30" t="n"/>
      <c r="J80" s="31" t="n"/>
      <c r="K80" s="31" t="n"/>
      <c r="L80" s="19">
        <f>IF(OR(K80="",J80="",J80=0),"",K80/J80)</f>
        <v/>
      </c>
      <c r="M80" s="20">
        <f>IF(AND(A80="",C80=""),"",IF(N80="No","Skipped",IF(K80="","Active",IF(K80&gt;0,"Win",IF(K80&lt;0,"Loss","Breakeven")))))</f>
        <v/>
      </c>
      <c r="N80" s="24" t="n"/>
      <c r="O80" s="21" t="n"/>
      <c r="P80" s="24" t="n"/>
      <c r="Q80" s="32" t="n"/>
      <c r="R80" s="24" t="n"/>
      <c r="S80" s="21" t="n"/>
      <c r="T80" s="21" t="n"/>
      <c r="U80" s="21" t="n"/>
      <c r="V80" s="24" t="n"/>
      <c r="W80" s="25">
        <f>IF(K80="","",SUM($K$2:K80))</f>
        <v/>
      </c>
      <c r="X80" s="25">
        <f>IF(W80="","",MAX(0,MAX($W$2:W80)))</f>
        <v/>
      </c>
      <c r="Y80" s="25">
        <f>IF(W80="","",W80-X80)</f>
        <v/>
      </c>
      <c r="Z80" s="20">
        <f>IF(A80="","",CHOOSE(WEEKDAY(A80,2),"Mon","Tue","Wed","Thu","Fri","Sat","Sun"))</f>
        <v/>
      </c>
      <c r="AA80" s="26">
        <f>IF(A80="","",DATE(YEAR(A80),MONTH(A80),1))</f>
        <v/>
      </c>
    </row>
    <row r="81">
      <c r="A81" s="27" t="n"/>
      <c r="B81" s="28" t="n"/>
      <c r="C81" s="24" t="n"/>
      <c r="D81" s="24" t="n"/>
      <c r="E81" s="24" t="n"/>
      <c r="F81" s="29" t="n"/>
      <c r="G81" s="29" t="n"/>
      <c r="H81" s="29" t="n"/>
      <c r="I81" s="30" t="n"/>
      <c r="J81" s="31" t="n"/>
      <c r="K81" s="31" t="n"/>
      <c r="L81" s="19">
        <f>IF(OR(K81="",J81="",J81=0),"",K81/J81)</f>
        <v/>
      </c>
      <c r="M81" s="20">
        <f>IF(AND(A81="",C81=""),"",IF(N81="No","Skipped",IF(K81="","Active",IF(K81&gt;0,"Win",IF(K81&lt;0,"Loss","Breakeven")))))</f>
        <v/>
      </c>
      <c r="N81" s="24" t="n"/>
      <c r="O81" s="21" t="n"/>
      <c r="P81" s="24" t="n"/>
      <c r="Q81" s="32" t="n"/>
      <c r="R81" s="24" t="n"/>
      <c r="S81" s="21" t="n"/>
      <c r="T81" s="21" t="n"/>
      <c r="U81" s="21" t="n"/>
      <c r="V81" s="24" t="n"/>
      <c r="W81" s="25">
        <f>IF(K81="","",SUM($K$2:K81))</f>
        <v/>
      </c>
      <c r="X81" s="25">
        <f>IF(W81="","",MAX(0,MAX($W$2:W81)))</f>
        <v/>
      </c>
      <c r="Y81" s="25">
        <f>IF(W81="","",W81-X81)</f>
        <v/>
      </c>
      <c r="Z81" s="20">
        <f>IF(A81="","",CHOOSE(WEEKDAY(A81,2),"Mon","Tue","Wed","Thu","Fri","Sat","Sun"))</f>
        <v/>
      </c>
      <c r="AA81" s="26">
        <f>IF(A81="","",DATE(YEAR(A81),MONTH(A81),1))</f>
        <v/>
      </c>
    </row>
    <row r="82">
      <c r="A82" s="27" t="n"/>
      <c r="B82" s="28" t="n"/>
      <c r="C82" s="24" t="n"/>
      <c r="D82" s="24" t="n"/>
      <c r="E82" s="24" t="n"/>
      <c r="F82" s="29" t="n"/>
      <c r="G82" s="29" t="n"/>
      <c r="H82" s="29" t="n"/>
      <c r="I82" s="30" t="n"/>
      <c r="J82" s="31" t="n"/>
      <c r="K82" s="31" t="n"/>
      <c r="L82" s="19">
        <f>IF(OR(K82="",J82="",J82=0),"",K82/J82)</f>
        <v/>
      </c>
      <c r="M82" s="20">
        <f>IF(AND(A82="",C82=""),"",IF(N82="No","Skipped",IF(K82="","Active",IF(K82&gt;0,"Win",IF(K82&lt;0,"Loss","Breakeven")))))</f>
        <v/>
      </c>
      <c r="N82" s="24" t="n"/>
      <c r="O82" s="21" t="n"/>
      <c r="P82" s="24" t="n"/>
      <c r="Q82" s="32" t="n"/>
      <c r="R82" s="24" t="n"/>
      <c r="S82" s="21" t="n"/>
      <c r="T82" s="21" t="n"/>
      <c r="U82" s="21" t="n"/>
      <c r="V82" s="24" t="n"/>
      <c r="W82" s="25">
        <f>IF(K82="","",SUM($K$2:K82))</f>
        <v/>
      </c>
      <c r="X82" s="25">
        <f>IF(W82="","",MAX(0,MAX($W$2:W82)))</f>
        <v/>
      </c>
      <c r="Y82" s="25">
        <f>IF(W82="","",W82-X82)</f>
        <v/>
      </c>
      <c r="Z82" s="20">
        <f>IF(A82="","",CHOOSE(WEEKDAY(A82,2),"Mon","Tue","Wed","Thu","Fri","Sat","Sun"))</f>
        <v/>
      </c>
      <c r="AA82" s="26">
        <f>IF(A82="","",DATE(YEAR(A82),MONTH(A82),1))</f>
        <v/>
      </c>
    </row>
    <row r="83">
      <c r="A83" s="27" t="n"/>
      <c r="B83" s="28" t="n"/>
      <c r="C83" s="24" t="n"/>
      <c r="D83" s="24" t="n"/>
      <c r="E83" s="24" t="n"/>
      <c r="F83" s="29" t="n"/>
      <c r="G83" s="29" t="n"/>
      <c r="H83" s="29" t="n"/>
      <c r="I83" s="30" t="n"/>
      <c r="J83" s="31" t="n"/>
      <c r="K83" s="31" t="n"/>
      <c r="L83" s="19">
        <f>IF(OR(K83="",J83="",J83=0),"",K83/J83)</f>
        <v/>
      </c>
      <c r="M83" s="20">
        <f>IF(AND(A83="",C83=""),"",IF(N83="No","Skipped",IF(K83="","Active",IF(K83&gt;0,"Win",IF(K83&lt;0,"Loss","Breakeven")))))</f>
        <v/>
      </c>
      <c r="N83" s="24" t="n"/>
      <c r="O83" s="21" t="n"/>
      <c r="P83" s="24" t="n"/>
      <c r="Q83" s="32" t="n"/>
      <c r="R83" s="24" t="n"/>
      <c r="S83" s="21" t="n"/>
      <c r="T83" s="21" t="n"/>
      <c r="U83" s="21" t="n"/>
      <c r="V83" s="24" t="n"/>
      <c r="W83" s="25">
        <f>IF(K83="","",SUM($K$2:K83))</f>
        <v/>
      </c>
      <c r="X83" s="25">
        <f>IF(W83="","",MAX(0,MAX($W$2:W83)))</f>
        <v/>
      </c>
      <c r="Y83" s="25">
        <f>IF(W83="","",W83-X83)</f>
        <v/>
      </c>
      <c r="Z83" s="20">
        <f>IF(A83="","",CHOOSE(WEEKDAY(A83,2),"Mon","Tue","Wed","Thu","Fri","Sat","Sun"))</f>
        <v/>
      </c>
      <c r="AA83" s="26">
        <f>IF(A83="","",DATE(YEAR(A83),MONTH(A83),1))</f>
        <v/>
      </c>
    </row>
    <row r="84">
      <c r="A84" s="27" t="n"/>
      <c r="B84" s="28" t="n"/>
      <c r="C84" s="24" t="n"/>
      <c r="D84" s="24" t="n"/>
      <c r="E84" s="24" t="n"/>
      <c r="F84" s="29" t="n"/>
      <c r="G84" s="29" t="n"/>
      <c r="H84" s="29" t="n"/>
      <c r="I84" s="30" t="n"/>
      <c r="J84" s="31" t="n"/>
      <c r="K84" s="31" t="n"/>
      <c r="L84" s="19">
        <f>IF(OR(K84="",J84="",J84=0),"",K84/J84)</f>
        <v/>
      </c>
      <c r="M84" s="20">
        <f>IF(AND(A84="",C84=""),"",IF(N84="No","Skipped",IF(K84="","Active",IF(K84&gt;0,"Win",IF(K84&lt;0,"Loss","Breakeven")))))</f>
        <v/>
      </c>
      <c r="N84" s="24" t="n"/>
      <c r="O84" s="21" t="n"/>
      <c r="P84" s="24" t="n"/>
      <c r="Q84" s="32" t="n"/>
      <c r="R84" s="24" t="n"/>
      <c r="S84" s="21" t="n"/>
      <c r="T84" s="21" t="n"/>
      <c r="U84" s="21" t="n"/>
      <c r="V84" s="24" t="n"/>
      <c r="W84" s="25">
        <f>IF(K84="","",SUM($K$2:K84))</f>
        <v/>
      </c>
      <c r="X84" s="25">
        <f>IF(W84="","",MAX(0,MAX($W$2:W84)))</f>
        <v/>
      </c>
      <c r="Y84" s="25">
        <f>IF(W84="","",W84-X84)</f>
        <v/>
      </c>
      <c r="Z84" s="20">
        <f>IF(A84="","",CHOOSE(WEEKDAY(A84,2),"Mon","Tue","Wed","Thu","Fri","Sat","Sun"))</f>
        <v/>
      </c>
      <c r="AA84" s="26">
        <f>IF(A84="","",DATE(YEAR(A84),MONTH(A84),1))</f>
        <v/>
      </c>
    </row>
    <row r="85">
      <c r="A85" s="27" t="n"/>
      <c r="B85" s="28" t="n"/>
      <c r="C85" s="24" t="n"/>
      <c r="D85" s="24" t="n"/>
      <c r="E85" s="24" t="n"/>
      <c r="F85" s="29" t="n"/>
      <c r="G85" s="29" t="n"/>
      <c r="H85" s="29" t="n"/>
      <c r="I85" s="30" t="n"/>
      <c r="J85" s="31" t="n"/>
      <c r="K85" s="31" t="n"/>
      <c r="L85" s="19">
        <f>IF(OR(K85="",J85="",J85=0),"",K85/J85)</f>
        <v/>
      </c>
      <c r="M85" s="20">
        <f>IF(AND(A85="",C85=""),"",IF(N85="No","Skipped",IF(K85="","Active",IF(K85&gt;0,"Win",IF(K85&lt;0,"Loss","Breakeven")))))</f>
        <v/>
      </c>
      <c r="N85" s="24" t="n"/>
      <c r="O85" s="21" t="n"/>
      <c r="P85" s="24" t="n"/>
      <c r="Q85" s="32" t="n"/>
      <c r="R85" s="24" t="n"/>
      <c r="S85" s="21" t="n"/>
      <c r="T85" s="21" t="n"/>
      <c r="U85" s="21" t="n"/>
      <c r="V85" s="24" t="n"/>
      <c r="W85" s="25">
        <f>IF(K85="","",SUM($K$2:K85))</f>
        <v/>
      </c>
      <c r="X85" s="25">
        <f>IF(W85="","",MAX(0,MAX($W$2:W85)))</f>
        <v/>
      </c>
      <c r="Y85" s="25">
        <f>IF(W85="","",W85-X85)</f>
        <v/>
      </c>
      <c r="Z85" s="20">
        <f>IF(A85="","",CHOOSE(WEEKDAY(A85,2),"Mon","Tue","Wed","Thu","Fri","Sat","Sun"))</f>
        <v/>
      </c>
      <c r="AA85" s="26">
        <f>IF(A85="","",DATE(YEAR(A85),MONTH(A85),1))</f>
        <v/>
      </c>
    </row>
    <row r="86">
      <c r="A86" s="27" t="n"/>
      <c r="B86" s="28" t="n"/>
      <c r="C86" s="24" t="n"/>
      <c r="D86" s="24" t="n"/>
      <c r="E86" s="24" t="n"/>
      <c r="F86" s="29" t="n"/>
      <c r="G86" s="29" t="n"/>
      <c r="H86" s="29" t="n"/>
      <c r="I86" s="30" t="n"/>
      <c r="J86" s="31" t="n"/>
      <c r="K86" s="31" t="n"/>
      <c r="L86" s="19">
        <f>IF(OR(K86="",J86="",J86=0),"",K86/J86)</f>
        <v/>
      </c>
      <c r="M86" s="20">
        <f>IF(AND(A86="",C86=""),"",IF(N86="No","Skipped",IF(K86="","Active",IF(K86&gt;0,"Win",IF(K86&lt;0,"Loss","Breakeven")))))</f>
        <v/>
      </c>
      <c r="N86" s="24" t="n"/>
      <c r="O86" s="21" t="n"/>
      <c r="P86" s="24" t="n"/>
      <c r="Q86" s="32" t="n"/>
      <c r="R86" s="24" t="n"/>
      <c r="S86" s="21" t="n"/>
      <c r="T86" s="21" t="n"/>
      <c r="U86" s="21" t="n"/>
      <c r="V86" s="24" t="n"/>
      <c r="W86" s="25">
        <f>IF(K86="","",SUM($K$2:K86))</f>
        <v/>
      </c>
      <c r="X86" s="25">
        <f>IF(W86="","",MAX(0,MAX($W$2:W86)))</f>
        <v/>
      </c>
      <c r="Y86" s="25">
        <f>IF(W86="","",W86-X86)</f>
        <v/>
      </c>
      <c r="Z86" s="20">
        <f>IF(A86="","",CHOOSE(WEEKDAY(A86,2),"Mon","Tue","Wed","Thu","Fri","Sat","Sun"))</f>
        <v/>
      </c>
      <c r="AA86" s="26">
        <f>IF(A86="","",DATE(YEAR(A86),MONTH(A86),1))</f>
        <v/>
      </c>
    </row>
    <row r="87">
      <c r="A87" s="27" t="n"/>
      <c r="B87" s="28" t="n"/>
      <c r="C87" s="24" t="n"/>
      <c r="D87" s="24" t="n"/>
      <c r="E87" s="24" t="n"/>
      <c r="F87" s="29" t="n"/>
      <c r="G87" s="29" t="n"/>
      <c r="H87" s="29" t="n"/>
      <c r="I87" s="30" t="n"/>
      <c r="J87" s="31" t="n"/>
      <c r="K87" s="31" t="n"/>
      <c r="L87" s="19">
        <f>IF(OR(K87="",J87="",J87=0),"",K87/J87)</f>
        <v/>
      </c>
      <c r="M87" s="20">
        <f>IF(AND(A87="",C87=""),"",IF(N87="No","Skipped",IF(K87="","Active",IF(K87&gt;0,"Win",IF(K87&lt;0,"Loss","Breakeven")))))</f>
        <v/>
      </c>
      <c r="N87" s="24" t="n"/>
      <c r="O87" s="21" t="n"/>
      <c r="P87" s="24" t="n"/>
      <c r="Q87" s="32" t="n"/>
      <c r="R87" s="24" t="n"/>
      <c r="S87" s="21" t="n"/>
      <c r="T87" s="21" t="n"/>
      <c r="U87" s="21" t="n"/>
      <c r="V87" s="24" t="n"/>
      <c r="W87" s="25">
        <f>IF(K87="","",SUM($K$2:K87))</f>
        <v/>
      </c>
      <c r="X87" s="25">
        <f>IF(W87="","",MAX(0,MAX($W$2:W87)))</f>
        <v/>
      </c>
      <c r="Y87" s="25">
        <f>IF(W87="","",W87-X87)</f>
        <v/>
      </c>
      <c r="Z87" s="20">
        <f>IF(A87="","",CHOOSE(WEEKDAY(A87,2),"Mon","Tue","Wed","Thu","Fri","Sat","Sun"))</f>
        <v/>
      </c>
      <c r="AA87" s="26">
        <f>IF(A87="","",DATE(YEAR(A87),MONTH(A87),1))</f>
        <v/>
      </c>
    </row>
    <row r="88">
      <c r="A88" s="27" t="n"/>
      <c r="B88" s="28" t="n"/>
      <c r="C88" s="24" t="n"/>
      <c r="D88" s="24" t="n"/>
      <c r="E88" s="24" t="n"/>
      <c r="F88" s="29" t="n"/>
      <c r="G88" s="29" t="n"/>
      <c r="H88" s="29" t="n"/>
      <c r="I88" s="30" t="n"/>
      <c r="J88" s="31" t="n"/>
      <c r="K88" s="31" t="n"/>
      <c r="L88" s="19">
        <f>IF(OR(K88="",J88="",J88=0),"",K88/J88)</f>
        <v/>
      </c>
      <c r="M88" s="20">
        <f>IF(AND(A88="",C88=""),"",IF(N88="No","Skipped",IF(K88="","Active",IF(K88&gt;0,"Win",IF(K88&lt;0,"Loss","Breakeven")))))</f>
        <v/>
      </c>
      <c r="N88" s="24" t="n"/>
      <c r="O88" s="21" t="n"/>
      <c r="P88" s="24" t="n"/>
      <c r="Q88" s="32" t="n"/>
      <c r="R88" s="24" t="n"/>
      <c r="S88" s="21" t="n"/>
      <c r="T88" s="21" t="n"/>
      <c r="U88" s="21" t="n"/>
      <c r="V88" s="24" t="n"/>
      <c r="W88" s="25">
        <f>IF(K88="","",SUM($K$2:K88))</f>
        <v/>
      </c>
      <c r="X88" s="25">
        <f>IF(W88="","",MAX(0,MAX($W$2:W88)))</f>
        <v/>
      </c>
      <c r="Y88" s="25">
        <f>IF(W88="","",W88-X88)</f>
        <v/>
      </c>
      <c r="Z88" s="20">
        <f>IF(A88="","",CHOOSE(WEEKDAY(A88,2),"Mon","Tue","Wed","Thu","Fri","Sat","Sun"))</f>
        <v/>
      </c>
      <c r="AA88" s="26">
        <f>IF(A88="","",DATE(YEAR(A88),MONTH(A88),1))</f>
        <v/>
      </c>
    </row>
    <row r="89">
      <c r="A89" s="27" t="n"/>
      <c r="B89" s="28" t="n"/>
      <c r="C89" s="24" t="n"/>
      <c r="D89" s="24" t="n"/>
      <c r="E89" s="24" t="n"/>
      <c r="F89" s="29" t="n"/>
      <c r="G89" s="29" t="n"/>
      <c r="H89" s="29" t="n"/>
      <c r="I89" s="30" t="n"/>
      <c r="J89" s="31" t="n"/>
      <c r="K89" s="31" t="n"/>
      <c r="L89" s="19">
        <f>IF(OR(K89="",J89="",J89=0),"",K89/J89)</f>
        <v/>
      </c>
      <c r="M89" s="20">
        <f>IF(AND(A89="",C89=""),"",IF(N89="No","Skipped",IF(K89="","Active",IF(K89&gt;0,"Win",IF(K89&lt;0,"Loss","Breakeven")))))</f>
        <v/>
      </c>
      <c r="N89" s="24" t="n"/>
      <c r="O89" s="21" t="n"/>
      <c r="P89" s="24" t="n"/>
      <c r="Q89" s="32" t="n"/>
      <c r="R89" s="24" t="n"/>
      <c r="S89" s="21" t="n"/>
      <c r="T89" s="21" t="n"/>
      <c r="U89" s="21" t="n"/>
      <c r="V89" s="24" t="n"/>
      <c r="W89" s="25">
        <f>IF(K89="","",SUM($K$2:K89))</f>
        <v/>
      </c>
      <c r="X89" s="25">
        <f>IF(W89="","",MAX(0,MAX($W$2:W89)))</f>
        <v/>
      </c>
      <c r="Y89" s="25">
        <f>IF(W89="","",W89-X89)</f>
        <v/>
      </c>
      <c r="Z89" s="20">
        <f>IF(A89="","",CHOOSE(WEEKDAY(A89,2),"Mon","Tue","Wed","Thu","Fri","Sat","Sun"))</f>
        <v/>
      </c>
      <c r="AA89" s="26">
        <f>IF(A89="","",DATE(YEAR(A89),MONTH(A89),1))</f>
        <v/>
      </c>
    </row>
    <row r="90">
      <c r="A90" s="27" t="n"/>
      <c r="B90" s="28" t="n"/>
      <c r="C90" s="24" t="n"/>
      <c r="D90" s="24" t="n"/>
      <c r="E90" s="24" t="n"/>
      <c r="F90" s="29" t="n"/>
      <c r="G90" s="29" t="n"/>
      <c r="H90" s="29" t="n"/>
      <c r="I90" s="30" t="n"/>
      <c r="J90" s="31" t="n"/>
      <c r="K90" s="31" t="n"/>
      <c r="L90" s="19">
        <f>IF(OR(K90="",J90="",J90=0),"",K90/J90)</f>
        <v/>
      </c>
      <c r="M90" s="20">
        <f>IF(AND(A90="",C90=""),"",IF(N90="No","Skipped",IF(K90="","Active",IF(K90&gt;0,"Win",IF(K90&lt;0,"Loss","Breakeven")))))</f>
        <v/>
      </c>
      <c r="N90" s="24" t="n"/>
      <c r="O90" s="21" t="n"/>
      <c r="P90" s="24" t="n"/>
      <c r="Q90" s="32" t="n"/>
      <c r="R90" s="24" t="n"/>
      <c r="S90" s="21" t="n"/>
      <c r="T90" s="21" t="n"/>
      <c r="U90" s="21" t="n"/>
      <c r="V90" s="24" t="n"/>
      <c r="W90" s="25">
        <f>IF(K90="","",SUM($K$2:K90))</f>
        <v/>
      </c>
      <c r="X90" s="25">
        <f>IF(W90="","",MAX(0,MAX($W$2:W90)))</f>
        <v/>
      </c>
      <c r="Y90" s="25">
        <f>IF(W90="","",W90-X90)</f>
        <v/>
      </c>
      <c r="Z90" s="20">
        <f>IF(A90="","",CHOOSE(WEEKDAY(A90,2),"Mon","Tue","Wed","Thu","Fri","Sat","Sun"))</f>
        <v/>
      </c>
      <c r="AA90" s="26">
        <f>IF(A90="","",DATE(YEAR(A90),MONTH(A90),1))</f>
        <v/>
      </c>
    </row>
    <row r="91">
      <c r="A91" s="27" t="n"/>
      <c r="B91" s="28" t="n"/>
      <c r="C91" s="24" t="n"/>
      <c r="D91" s="24" t="n"/>
      <c r="E91" s="24" t="n"/>
      <c r="F91" s="29" t="n"/>
      <c r="G91" s="29" t="n"/>
      <c r="H91" s="29" t="n"/>
      <c r="I91" s="30" t="n"/>
      <c r="J91" s="31" t="n"/>
      <c r="K91" s="31" t="n"/>
      <c r="L91" s="19">
        <f>IF(OR(K91="",J91="",J91=0),"",K91/J91)</f>
        <v/>
      </c>
      <c r="M91" s="20">
        <f>IF(AND(A91="",C91=""),"",IF(N91="No","Skipped",IF(K91="","Active",IF(K91&gt;0,"Win",IF(K91&lt;0,"Loss","Breakeven")))))</f>
        <v/>
      </c>
      <c r="N91" s="24" t="n"/>
      <c r="O91" s="21" t="n"/>
      <c r="P91" s="24" t="n"/>
      <c r="Q91" s="32" t="n"/>
      <c r="R91" s="24" t="n"/>
      <c r="S91" s="21" t="n"/>
      <c r="T91" s="21" t="n"/>
      <c r="U91" s="21" t="n"/>
      <c r="V91" s="24" t="n"/>
      <c r="W91" s="25">
        <f>IF(K91="","",SUM($K$2:K91))</f>
        <v/>
      </c>
      <c r="X91" s="25">
        <f>IF(W91="","",MAX(0,MAX($W$2:W91)))</f>
        <v/>
      </c>
      <c r="Y91" s="25">
        <f>IF(W91="","",W91-X91)</f>
        <v/>
      </c>
      <c r="Z91" s="20">
        <f>IF(A91="","",CHOOSE(WEEKDAY(A91,2),"Mon","Tue","Wed","Thu","Fri","Sat","Sun"))</f>
        <v/>
      </c>
      <c r="AA91" s="26">
        <f>IF(A91="","",DATE(YEAR(A91),MONTH(A91),1))</f>
        <v/>
      </c>
    </row>
    <row r="92">
      <c r="A92" s="27" t="n"/>
      <c r="B92" s="28" t="n"/>
      <c r="C92" s="24" t="n"/>
      <c r="D92" s="24" t="n"/>
      <c r="E92" s="24" t="n"/>
      <c r="F92" s="29" t="n"/>
      <c r="G92" s="29" t="n"/>
      <c r="H92" s="29" t="n"/>
      <c r="I92" s="30" t="n"/>
      <c r="J92" s="31" t="n"/>
      <c r="K92" s="31" t="n"/>
      <c r="L92" s="19">
        <f>IF(OR(K92="",J92="",J92=0),"",K92/J92)</f>
        <v/>
      </c>
      <c r="M92" s="20">
        <f>IF(AND(A92="",C92=""),"",IF(N92="No","Skipped",IF(K92="","Active",IF(K92&gt;0,"Win",IF(K92&lt;0,"Loss","Breakeven")))))</f>
        <v/>
      </c>
      <c r="N92" s="24" t="n"/>
      <c r="O92" s="21" t="n"/>
      <c r="P92" s="24" t="n"/>
      <c r="Q92" s="32" t="n"/>
      <c r="R92" s="24" t="n"/>
      <c r="S92" s="21" t="n"/>
      <c r="T92" s="21" t="n"/>
      <c r="U92" s="21" t="n"/>
      <c r="V92" s="24" t="n"/>
      <c r="W92" s="25">
        <f>IF(K92="","",SUM($K$2:K92))</f>
        <v/>
      </c>
      <c r="X92" s="25">
        <f>IF(W92="","",MAX(0,MAX($W$2:W92)))</f>
        <v/>
      </c>
      <c r="Y92" s="25">
        <f>IF(W92="","",W92-X92)</f>
        <v/>
      </c>
      <c r="Z92" s="20">
        <f>IF(A92="","",CHOOSE(WEEKDAY(A92,2),"Mon","Tue","Wed","Thu","Fri","Sat","Sun"))</f>
        <v/>
      </c>
      <c r="AA92" s="26">
        <f>IF(A92="","",DATE(YEAR(A92),MONTH(A92),1))</f>
        <v/>
      </c>
    </row>
    <row r="93">
      <c r="A93" s="27" t="n"/>
      <c r="B93" s="28" t="n"/>
      <c r="C93" s="24" t="n"/>
      <c r="D93" s="24" t="n"/>
      <c r="E93" s="24" t="n"/>
      <c r="F93" s="29" t="n"/>
      <c r="G93" s="29" t="n"/>
      <c r="H93" s="29" t="n"/>
      <c r="I93" s="30" t="n"/>
      <c r="J93" s="31" t="n"/>
      <c r="K93" s="31" t="n"/>
      <c r="L93" s="19">
        <f>IF(OR(K93="",J93="",J93=0),"",K93/J93)</f>
        <v/>
      </c>
      <c r="M93" s="20">
        <f>IF(AND(A93="",C93=""),"",IF(N93="No","Skipped",IF(K93="","Active",IF(K93&gt;0,"Win",IF(K93&lt;0,"Loss","Breakeven")))))</f>
        <v/>
      </c>
      <c r="N93" s="24" t="n"/>
      <c r="O93" s="21" t="n"/>
      <c r="P93" s="24" t="n"/>
      <c r="Q93" s="32" t="n"/>
      <c r="R93" s="24" t="n"/>
      <c r="S93" s="21" t="n"/>
      <c r="T93" s="21" t="n"/>
      <c r="U93" s="21" t="n"/>
      <c r="V93" s="24" t="n"/>
      <c r="W93" s="25">
        <f>IF(K93="","",SUM($K$2:K93))</f>
        <v/>
      </c>
      <c r="X93" s="25">
        <f>IF(W93="","",MAX(0,MAX($W$2:W93)))</f>
        <v/>
      </c>
      <c r="Y93" s="25">
        <f>IF(W93="","",W93-X93)</f>
        <v/>
      </c>
      <c r="Z93" s="20">
        <f>IF(A93="","",CHOOSE(WEEKDAY(A93,2),"Mon","Tue","Wed","Thu","Fri","Sat","Sun"))</f>
        <v/>
      </c>
      <c r="AA93" s="26">
        <f>IF(A93="","",DATE(YEAR(A93),MONTH(A93),1))</f>
        <v/>
      </c>
    </row>
    <row r="94">
      <c r="A94" s="27" t="n"/>
      <c r="B94" s="28" t="n"/>
      <c r="C94" s="24" t="n"/>
      <c r="D94" s="24" t="n"/>
      <c r="E94" s="24" t="n"/>
      <c r="F94" s="29" t="n"/>
      <c r="G94" s="29" t="n"/>
      <c r="H94" s="29" t="n"/>
      <c r="I94" s="30" t="n"/>
      <c r="J94" s="31" t="n"/>
      <c r="K94" s="31" t="n"/>
      <c r="L94" s="19">
        <f>IF(OR(K94="",J94="",J94=0),"",K94/J94)</f>
        <v/>
      </c>
      <c r="M94" s="20">
        <f>IF(AND(A94="",C94=""),"",IF(N94="No","Skipped",IF(K94="","Active",IF(K94&gt;0,"Win",IF(K94&lt;0,"Loss","Breakeven")))))</f>
        <v/>
      </c>
      <c r="N94" s="24" t="n"/>
      <c r="O94" s="21" t="n"/>
      <c r="P94" s="24" t="n"/>
      <c r="Q94" s="32" t="n"/>
      <c r="R94" s="24" t="n"/>
      <c r="S94" s="21" t="n"/>
      <c r="T94" s="21" t="n"/>
      <c r="U94" s="21" t="n"/>
      <c r="V94" s="24" t="n"/>
      <c r="W94" s="25">
        <f>IF(K94="","",SUM($K$2:K94))</f>
        <v/>
      </c>
      <c r="X94" s="25">
        <f>IF(W94="","",MAX(0,MAX($W$2:W94)))</f>
        <v/>
      </c>
      <c r="Y94" s="25">
        <f>IF(W94="","",W94-X94)</f>
        <v/>
      </c>
      <c r="Z94" s="20">
        <f>IF(A94="","",CHOOSE(WEEKDAY(A94,2),"Mon","Tue","Wed","Thu","Fri","Sat","Sun"))</f>
        <v/>
      </c>
      <c r="AA94" s="26">
        <f>IF(A94="","",DATE(YEAR(A94),MONTH(A94),1))</f>
        <v/>
      </c>
    </row>
    <row r="95">
      <c r="A95" s="27" t="n"/>
      <c r="B95" s="28" t="n"/>
      <c r="C95" s="24" t="n"/>
      <c r="D95" s="24" t="n"/>
      <c r="E95" s="24" t="n"/>
      <c r="F95" s="29" t="n"/>
      <c r="G95" s="29" t="n"/>
      <c r="H95" s="29" t="n"/>
      <c r="I95" s="30" t="n"/>
      <c r="J95" s="31" t="n"/>
      <c r="K95" s="31" t="n"/>
      <c r="L95" s="19">
        <f>IF(OR(K95="",J95="",J95=0),"",K95/J95)</f>
        <v/>
      </c>
      <c r="M95" s="20">
        <f>IF(AND(A95="",C95=""),"",IF(N95="No","Skipped",IF(K95="","Active",IF(K95&gt;0,"Win",IF(K95&lt;0,"Loss","Breakeven")))))</f>
        <v/>
      </c>
      <c r="N95" s="24" t="n"/>
      <c r="O95" s="21" t="n"/>
      <c r="P95" s="24" t="n"/>
      <c r="Q95" s="32" t="n"/>
      <c r="R95" s="24" t="n"/>
      <c r="S95" s="21" t="n"/>
      <c r="T95" s="21" t="n"/>
      <c r="U95" s="21" t="n"/>
      <c r="V95" s="24" t="n"/>
      <c r="W95" s="25">
        <f>IF(K95="","",SUM($K$2:K95))</f>
        <v/>
      </c>
      <c r="X95" s="25">
        <f>IF(W95="","",MAX(0,MAX($W$2:W95)))</f>
        <v/>
      </c>
      <c r="Y95" s="25">
        <f>IF(W95="","",W95-X95)</f>
        <v/>
      </c>
      <c r="Z95" s="20">
        <f>IF(A95="","",CHOOSE(WEEKDAY(A95,2),"Mon","Tue","Wed","Thu","Fri","Sat","Sun"))</f>
        <v/>
      </c>
      <c r="AA95" s="26">
        <f>IF(A95="","",DATE(YEAR(A95),MONTH(A95),1))</f>
        <v/>
      </c>
    </row>
    <row r="96">
      <c r="A96" s="27" t="n"/>
      <c r="B96" s="28" t="n"/>
      <c r="C96" s="24" t="n"/>
      <c r="D96" s="24" t="n"/>
      <c r="E96" s="24" t="n"/>
      <c r="F96" s="29" t="n"/>
      <c r="G96" s="29" t="n"/>
      <c r="H96" s="29" t="n"/>
      <c r="I96" s="30" t="n"/>
      <c r="J96" s="31" t="n"/>
      <c r="K96" s="31" t="n"/>
      <c r="L96" s="19">
        <f>IF(OR(K96="",J96="",J96=0),"",K96/J96)</f>
        <v/>
      </c>
      <c r="M96" s="20">
        <f>IF(AND(A96="",C96=""),"",IF(N96="No","Skipped",IF(K96="","Active",IF(K96&gt;0,"Win",IF(K96&lt;0,"Loss","Breakeven")))))</f>
        <v/>
      </c>
      <c r="N96" s="24" t="n"/>
      <c r="O96" s="21" t="n"/>
      <c r="P96" s="24" t="n"/>
      <c r="Q96" s="32" t="n"/>
      <c r="R96" s="24" t="n"/>
      <c r="S96" s="21" t="n"/>
      <c r="T96" s="21" t="n"/>
      <c r="U96" s="21" t="n"/>
      <c r="V96" s="24" t="n"/>
      <c r="W96" s="25">
        <f>IF(K96="","",SUM($K$2:K96))</f>
        <v/>
      </c>
      <c r="X96" s="25">
        <f>IF(W96="","",MAX(0,MAX($W$2:W96)))</f>
        <v/>
      </c>
      <c r="Y96" s="25">
        <f>IF(W96="","",W96-X96)</f>
        <v/>
      </c>
      <c r="Z96" s="20">
        <f>IF(A96="","",CHOOSE(WEEKDAY(A96,2),"Mon","Tue","Wed","Thu","Fri","Sat","Sun"))</f>
        <v/>
      </c>
      <c r="AA96" s="26">
        <f>IF(A96="","",DATE(YEAR(A96),MONTH(A96),1))</f>
        <v/>
      </c>
    </row>
    <row r="97">
      <c r="A97" s="27" t="n"/>
      <c r="B97" s="28" t="n"/>
      <c r="C97" s="24" t="n"/>
      <c r="D97" s="24" t="n"/>
      <c r="E97" s="24" t="n"/>
      <c r="F97" s="29" t="n"/>
      <c r="G97" s="29" t="n"/>
      <c r="H97" s="29" t="n"/>
      <c r="I97" s="30" t="n"/>
      <c r="J97" s="31" t="n"/>
      <c r="K97" s="31" t="n"/>
      <c r="L97" s="19">
        <f>IF(OR(K97="",J97="",J97=0),"",K97/J97)</f>
        <v/>
      </c>
      <c r="M97" s="20">
        <f>IF(AND(A97="",C97=""),"",IF(N97="No","Skipped",IF(K97="","Active",IF(K97&gt;0,"Win",IF(K97&lt;0,"Loss","Breakeven")))))</f>
        <v/>
      </c>
      <c r="N97" s="24" t="n"/>
      <c r="O97" s="21" t="n"/>
      <c r="P97" s="24" t="n"/>
      <c r="Q97" s="32" t="n"/>
      <c r="R97" s="24" t="n"/>
      <c r="S97" s="21" t="n"/>
      <c r="T97" s="21" t="n"/>
      <c r="U97" s="21" t="n"/>
      <c r="V97" s="24" t="n"/>
      <c r="W97" s="25">
        <f>IF(K97="","",SUM($K$2:K97))</f>
        <v/>
      </c>
      <c r="X97" s="25">
        <f>IF(W97="","",MAX(0,MAX($W$2:W97)))</f>
        <v/>
      </c>
      <c r="Y97" s="25">
        <f>IF(W97="","",W97-X97)</f>
        <v/>
      </c>
      <c r="Z97" s="20">
        <f>IF(A97="","",CHOOSE(WEEKDAY(A97,2),"Mon","Tue","Wed","Thu","Fri","Sat","Sun"))</f>
        <v/>
      </c>
      <c r="AA97" s="26">
        <f>IF(A97="","",DATE(YEAR(A97),MONTH(A97),1))</f>
        <v/>
      </c>
    </row>
    <row r="98">
      <c r="A98" s="27" t="n"/>
      <c r="B98" s="28" t="n"/>
      <c r="C98" s="24" t="n"/>
      <c r="D98" s="24" t="n"/>
      <c r="E98" s="24" t="n"/>
      <c r="F98" s="29" t="n"/>
      <c r="G98" s="29" t="n"/>
      <c r="H98" s="29" t="n"/>
      <c r="I98" s="30" t="n"/>
      <c r="J98" s="31" t="n"/>
      <c r="K98" s="31" t="n"/>
      <c r="L98" s="19">
        <f>IF(OR(K98="",J98="",J98=0),"",K98/J98)</f>
        <v/>
      </c>
      <c r="M98" s="20">
        <f>IF(AND(A98="",C98=""),"",IF(N98="No","Skipped",IF(K98="","Active",IF(K98&gt;0,"Win",IF(K98&lt;0,"Loss","Breakeven")))))</f>
        <v/>
      </c>
      <c r="N98" s="24" t="n"/>
      <c r="O98" s="21" t="n"/>
      <c r="P98" s="24" t="n"/>
      <c r="Q98" s="32" t="n"/>
      <c r="R98" s="24" t="n"/>
      <c r="S98" s="21" t="n"/>
      <c r="T98" s="21" t="n"/>
      <c r="U98" s="21" t="n"/>
      <c r="V98" s="24" t="n"/>
      <c r="W98" s="25">
        <f>IF(K98="","",SUM($K$2:K98))</f>
        <v/>
      </c>
      <c r="X98" s="25">
        <f>IF(W98="","",MAX(0,MAX($W$2:W98)))</f>
        <v/>
      </c>
      <c r="Y98" s="25">
        <f>IF(W98="","",W98-X98)</f>
        <v/>
      </c>
      <c r="Z98" s="20">
        <f>IF(A98="","",CHOOSE(WEEKDAY(A98,2),"Mon","Tue","Wed","Thu","Fri","Sat","Sun"))</f>
        <v/>
      </c>
      <c r="AA98" s="26">
        <f>IF(A98="","",DATE(YEAR(A98),MONTH(A98),1))</f>
        <v/>
      </c>
    </row>
    <row r="99">
      <c r="A99" s="27" t="n"/>
      <c r="B99" s="28" t="n"/>
      <c r="C99" s="24" t="n"/>
      <c r="D99" s="24" t="n"/>
      <c r="E99" s="24" t="n"/>
      <c r="F99" s="29" t="n"/>
      <c r="G99" s="29" t="n"/>
      <c r="H99" s="29" t="n"/>
      <c r="I99" s="30" t="n"/>
      <c r="J99" s="31" t="n"/>
      <c r="K99" s="31" t="n"/>
      <c r="L99" s="19">
        <f>IF(OR(K99="",J99="",J99=0),"",K99/J99)</f>
        <v/>
      </c>
      <c r="M99" s="20">
        <f>IF(AND(A99="",C99=""),"",IF(N99="No","Skipped",IF(K99="","Active",IF(K99&gt;0,"Win",IF(K99&lt;0,"Loss","Breakeven")))))</f>
        <v/>
      </c>
      <c r="N99" s="24" t="n"/>
      <c r="O99" s="21" t="n"/>
      <c r="P99" s="24" t="n"/>
      <c r="Q99" s="32" t="n"/>
      <c r="R99" s="24" t="n"/>
      <c r="S99" s="21" t="n"/>
      <c r="T99" s="21" t="n"/>
      <c r="U99" s="21" t="n"/>
      <c r="V99" s="24" t="n"/>
      <c r="W99" s="25">
        <f>IF(K99="","",SUM($K$2:K99))</f>
        <v/>
      </c>
      <c r="X99" s="25">
        <f>IF(W99="","",MAX(0,MAX($W$2:W99)))</f>
        <v/>
      </c>
      <c r="Y99" s="25">
        <f>IF(W99="","",W99-X99)</f>
        <v/>
      </c>
      <c r="Z99" s="20">
        <f>IF(A99="","",CHOOSE(WEEKDAY(A99,2),"Mon","Tue","Wed","Thu","Fri","Sat","Sun"))</f>
        <v/>
      </c>
      <c r="AA99" s="26">
        <f>IF(A99="","",DATE(YEAR(A99),MONTH(A99),1))</f>
        <v/>
      </c>
    </row>
    <row r="100">
      <c r="A100" s="27" t="n"/>
      <c r="B100" s="28" t="n"/>
      <c r="C100" s="24" t="n"/>
      <c r="D100" s="24" t="n"/>
      <c r="E100" s="24" t="n"/>
      <c r="F100" s="29" t="n"/>
      <c r="G100" s="29" t="n"/>
      <c r="H100" s="29" t="n"/>
      <c r="I100" s="30" t="n"/>
      <c r="J100" s="31" t="n"/>
      <c r="K100" s="31" t="n"/>
      <c r="L100" s="19">
        <f>IF(OR(K100="",J100="",J100=0),"",K100/J100)</f>
        <v/>
      </c>
      <c r="M100" s="20">
        <f>IF(AND(A100="",C100=""),"",IF(N100="No","Skipped",IF(K100="","Active",IF(K100&gt;0,"Win",IF(K100&lt;0,"Loss","Breakeven")))))</f>
        <v/>
      </c>
      <c r="N100" s="24" t="n"/>
      <c r="O100" s="21" t="n"/>
      <c r="P100" s="24" t="n"/>
      <c r="Q100" s="32" t="n"/>
      <c r="R100" s="24" t="n"/>
      <c r="S100" s="21" t="n"/>
      <c r="T100" s="21" t="n"/>
      <c r="U100" s="21" t="n"/>
      <c r="V100" s="24" t="n"/>
      <c r="W100" s="25">
        <f>IF(K100="","",SUM($K$2:K100))</f>
        <v/>
      </c>
      <c r="X100" s="25">
        <f>IF(W100="","",MAX(0,MAX($W$2:W100)))</f>
        <v/>
      </c>
      <c r="Y100" s="25">
        <f>IF(W100="","",W100-X100)</f>
        <v/>
      </c>
      <c r="Z100" s="20">
        <f>IF(A100="","",CHOOSE(WEEKDAY(A100,2),"Mon","Tue","Wed","Thu","Fri","Sat","Sun"))</f>
        <v/>
      </c>
      <c r="AA100" s="26">
        <f>IF(A100="","",DATE(YEAR(A100),MONTH(A100),1))</f>
        <v/>
      </c>
    </row>
    <row r="101">
      <c r="A101" s="27" t="n"/>
      <c r="B101" s="28" t="n"/>
      <c r="C101" s="24" t="n"/>
      <c r="D101" s="24" t="n"/>
      <c r="E101" s="24" t="n"/>
      <c r="F101" s="29" t="n"/>
      <c r="G101" s="29" t="n"/>
      <c r="H101" s="29" t="n"/>
      <c r="I101" s="30" t="n"/>
      <c r="J101" s="31" t="n"/>
      <c r="K101" s="31" t="n"/>
      <c r="L101" s="19">
        <f>IF(OR(K101="",J101="",J101=0),"",K101/J101)</f>
        <v/>
      </c>
      <c r="M101" s="20">
        <f>IF(AND(A101="",C101=""),"",IF(N101="No","Skipped",IF(K101="","Active",IF(K101&gt;0,"Win",IF(K101&lt;0,"Loss","Breakeven")))))</f>
        <v/>
      </c>
      <c r="N101" s="24" t="n"/>
      <c r="O101" s="21" t="n"/>
      <c r="P101" s="24" t="n"/>
      <c r="Q101" s="32" t="n"/>
      <c r="R101" s="24" t="n"/>
      <c r="S101" s="21" t="n"/>
      <c r="T101" s="21" t="n"/>
      <c r="U101" s="21" t="n"/>
      <c r="V101" s="24" t="n"/>
      <c r="W101" s="25">
        <f>IF(K101="","",SUM($K$2:K101))</f>
        <v/>
      </c>
      <c r="X101" s="25">
        <f>IF(W101="","",MAX(0,MAX($W$2:W101)))</f>
        <v/>
      </c>
      <c r="Y101" s="25">
        <f>IF(W101="","",W101-X101)</f>
        <v/>
      </c>
      <c r="Z101" s="20">
        <f>IF(A101="","",CHOOSE(WEEKDAY(A101,2),"Mon","Tue","Wed","Thu","Fri","Sat","Sun"))</f>
        <v/>
      </c>
      <c r="AA101" s="26">
        <f>IF(A101="","",DATE(YEAR(A101),MONTH(A101),1))</f>
        <v/>
      </c>
    </row>
    <row r="102">
      <c r="A102" s="27" t="n"/>
      <c r="B102" s="28" t="n"/>
      <c r="C102" s="24" t="n"/>
      <c r="D102" s="24" t="n"/>
      <c r="E102" s="24" t="n"/>
      <c r="F102" s="29" t="n"/>
      <c r="G102" s="29" t="n"/>
      <c r="H102" s="29" t="n"/>
      <c r="I102" s="30" t="n"/>
      <c r="J102" s="31" t="n"/>
      <c r="K102" s="31" t="n"/>
      <c r="L102" s="19">
        <f>IF(OR(K102="",J102="",J102=0),"",K102/J102)</f>
        <v/>
      </c>
      <c r="M102" s="20">
        <f>IF(AND(A102="",C102=""),"",IF(N102="No","Skipped",IF(K102="","Active",IF(K102&gt;0,"Win",IF(K102&lt;0,"Loss","Breakeven")))))</f>
        <v/>
      </c>
      <c r="N102" s="24" t="n"/>
      <c r="O102" s="21" t="n"/>
      <c r="P102" s="24" t="n"/>
      <c r="Q102" s="32" t="n"/>
      <c r="R102" s="24" t="n"/>
      <c r="S102" s="21" t="n"/>
      <c r="T102" s="21" t="n"/>
      <c r="U102" s="21" t="n"/>
      <c r="V102" s="24" t="n"/>
      <c r="W102" s="25">
        <f>IF(K102="","",SUM($K$2:K102))</f>
        <v/>
      </c>
      <c r="X102" s="25">
        <f>IF(W102="","",MAX(0,MAX($W$2:W102)))</f>
        <v/>
      </c>
      <c r="Y102" s="25">
        <f>IF(W102="","",W102-X102)</f>
        <v/>
      </c>
      <c r="Z102" s="20">
        <f>IF(A102="","",CHOOSE(WEEKDAY(A102,2),"Mon","Tue","Wed","Thu","Fri","Sat","Sun"))</f>
        <v/>
      </c>
      <c r="AA102" s="26">
        <f>IF(A102="","",DATE(YEAR(A102),MONTH(A102),1))</f>
        <v/>
      </c>
    </row>
    <row r="103">
      <c r="A103" s="27" t="n"/>
      <c r="B103" s="28" t="n"/>
      <c r="C103" s="24" t="n"/>
      <c r="D103" s="24" t="n"/>
      <c r="E103" s="24" t="n"/>
      <c r="F103" s="29" t="n"/>
      <c r="G103" s="29" t="n"/>
      <c r="H103" s="29" t="n"/>
      <c r="I103" s="30" t="n"/>
      <c r="J103" s="31" t="n"/>
      <c r="K103" s="31" t="n"/>
      <c r="L103" s="19">
        <f>IF(OR(K103="",J103="",J103=0),"",K103/J103)</f>
        <v/>
      </c>
      <c r="M103" s="20">
        <f>IF(AND(A103="",C103=""),"",IF(N103="No","Skipped",IF(K103="","Active",IF(K103&gt;0,"Win",IF(K103&lt;0,"Loss","Breakeven")))))</f>
        <v/>
      </c>
      <c r="N103" s="24" t="n"/>
      <c r="O103" s="21" t="n"/>
      <c r="P103" s="24" t="n"/>
      <c r="Q103" s="32" t="n"/>
      <c r="R103" s="24" t="n"/>
      <c r="S103" s="21" t="n"/>
      <c r="T103" s="21" t="n"/>
      <c r="U103" s="21" t="n"/>
      <c r="V103" s="24" t="n"/>
      <c r="W103" s="25">
        <f>IF(K103="","",SUM($K$2:K103))</f>
        <v/>
      </c>
      <c r="X103" s="25">
        <f>IF(W103="","",MAX(0,MAX($W$2:W103)))</f>
        <v/>
      </c>
      <c r="Y103" s="25">
        <f>IF(W103="","",W103-X103)</f>
        <v/>
      </c>
      <c r="Z103" s="20">
        <f>IF(A103="","",CHOOSE(WEEKDAY(A103,2),"Mon","Tue","Wed","Thu","Fri","Sat","Sun"))</f>
        <v/>
      </c>
      <c r="AA103" s="26">
        <f>IF(A103="","",DATE(YEAR(A103),MONTH(A103),1))</f>
        <v/>
      </c>
    </row>
    <row r="104">
      <c r="A104" s="27" t="n"/>
      <c r="B104" s="28" t="n"/>
      <c r="C104" s="24" t="n"/>
      <c r="D104" s="24" t="n"/>
      <c r="E104" s="24" t="n"/>
      <c r="F104" s="29" t="n"/>
      <c r="G104" s="29" t="n"/>
      <c r="H104" s="29" t="n"/>
      <c r="I104" s="30" t="n"/>
      <c r="J104" s="31" t="n"/>
      <c r="K104" s="31" t="n"/>
      <c r="L104" s="19">
        <f>IF(OR(K104="",J104="",J104=0),"",K104/J104)</f>
        <v/>
      </c>
      <c r="M104" s="20">
        <f>IF(AND(A104="",C104=""),"",IF(N104="No","Skipped",IF(K104="","Active",IF(K104&gt;0,"Win",IF(K104&lt;0,"Loss","Breakeven")))))</f>
        <v/>
      </c>
      <c r="N104" s="24" t="n"/>
      <c r="O104" s="21" t="n"/>
      <c r="P104" s="24" t="n"/>
      <c r="Q104" s="32" t="n"/>
      <c r="R104" s="24" t="n"/>
      <c r="S104" s="21" t="n"/>
      <c r="T104" s="21" t="n"/>
      <c r="U104" s="21" t="n"/>
      <c r="V104" s="24" t="n"/>
      <c r="W104" s="25">
        <f>IF(K104="","",SUM($K$2:K104))</f>
        <v/>
      </c>
      <c r="X104" s="25">
        <f>IF(W104="","",MAX(0,MAX($W$2:W104)))</f>
        <v/>
      </c>
      <c r="Y104" s="25">
        <f>IF(W104="","",W104-X104)</f>
        <v/>
      </c>
      <c r="Z104" s="20">
        <f>IF(A104="","",CHOOSE(WEEKDAY(A104,2),"Mon","Tue","Wed","Thu","Fri","Sat","Sun"))</f>
        <v/>
      </c>
      <c r="AA104" s="26">
        <f>IF(A104="","",DATE(YEAR(A104),MONTH(A104),1))</f>
        <v/>
      </c>
    </row>
    <row r="105">
      <c r="A105" s="27" t="n"/>
      <c r="B105" s="28" t="n"/>
      <c r="C105" s="24" t="n"/>
      <c r="D105" s="24" t="n"/>
      <c r="E105" s="24" t="n"/>
      <c r="F105" s="29" t="n"/>
      <c r="G105" s="29" t="n"/>
      <c r="H105" s="29" t="n"/>
      <c r="I105" s="30" t="n"/>
      <c r="J105" s="31" t="n"/>
      <c r="K105" s="31" t="n"/>
      <c r="L105" s="19">
        <f>IF(OR(K105="",J105="",J105=0),"",K105/J105)</f>
        <v/>
      </c>
      <c r="M105" s="20">
        <f>IF(AND(A105="",C105=""),"",IF(N105="No","Skipped",IF(K105="","Active",IF(K105&gt;0,"Win",IF(K105&lt;0,"Loss","Breakeven")))))</f>
        <v/>
      </c>
      <c r="N105" s="24" t="n"/>
      <c r="O105" s="21" t="n"/>
      <c r="P105" s="24" t="n"/>
      <c r="Q105" s="32" t="n"/>
      <c r="R105" s="24" t="n"/>
      <c r="S105" s="21" t="n"/>
      <c r="T105" s="21" t="n"/>
      <c r="U105" s="21" t="n"/>
      <c r="V105" s="24" t="n"/>
      <c r="W105" s="25">
        <f>IF(K105="","",SUM($K$2:K105))</f>
        <v/>
      </c>
      <c r="X105" s="25">
        <f>IF(W105="","",MAX(0,MAX($W$2:W105)))</f>
        <v/>
      </c>
      <c r="Y105" s="25">
        <f>IF(W105="","",W105-X105)</f>
        <v/>
      </c>
      <c r="Z105" s="20">
        <f>IF(A105="","",CHOOSE(WEEKDAY(A105,2),"Mon","Tue","Wed","Thu","Fri","Sat","Sun"))</f>
        <v/>
      </c>
      <c r="AA105" s="26">
        <f>IF(A105="","",DATE(YEAR(A105),MONTH(A105),1))</f>
        <v/>
      </c>
    </row>
    <row r="106">
      <c r="A106" s="27" t="n"/>
      <c r="B106" s="28" t="n"/>
      <c r="C106" s="24" t="n"/>
      <c r="D106" s="24" t="n"/>
      <c r="E106" s="24" t="n"/>
      <c r="F106" s="29" t="n"/>
      <c r="G106" s="29" t="n"/>
      <c r="H106" s="29" t="n"/>
      <c r="I106" s="30" t="n"/>
      <c r="J106" s="31" t="n"/>
      <c r="K106" s="31" t="n"/>
      <c r="L106" s="19">
        <f>IF(OR(K106="",J106="",J106=0),"",K106/J106)</f>
        <v/>
      </c>
      <c r="M106" s="20">
        <f>IF(AND(A106="",C106=""),"",IF(N106="No","Skipped",IF(K106="","Active",IF(K106&gt;0,"Win",IF(K106&lt;0,"Loss","Breakeven")))))</f>
        <v/>
      </c>
      <c r="N106" s="24" t="n"/>
      <c r="O106" s="21" t="n"/>
      <c r="P106" s="24" t="n"/>
      <c r="Q106" s="32" t="n"/>
      <c r="R106" s="24" t="n"/>
      <c r="S106" s="21" t="n"/>
      <c r="T106" s="21" t="n"/>
      <c r="U106" s="21" t="n"/>
      <c r="V106" s="24" t="n"/>
      <c r="W106" s="25">
        <f>IF(K106="","",SUM($K$2:K106))</f>
        <v/>
      </c>
      <c r="X106" s="25">
        <f>IF(W106="","",MAX(0,MAX($W$2:W106)))</f>
        <v/>
      </c>
      <c r="Y106" s="25">
        <f>IF(W106="","",W106-X106)</f>
        <v/>
      </c>
      <c r="Z106" s="20">
        <f>IF(A106="","",CHOOSE(WEEKDAY(A106,2),"Mon","Tue","Wed","Thu","Fri","Sat","Sun"))</f>
        <v/>
      </c>
      <c r="AA106" s="26">
        <f>IF(A106="","",DATE(YEAR(A106),MONTH(A106),1))</f>
        <v/>
      </c>
    </row>
    <row r="107">
      <c r="A107" s="27" t="n"/>
      <c r="B107" s="28" t="n"/>
      <c r="C107" s="24" t="n"/>
      <c r="D107" s="24" t="n"/>
      <c r="E107" s="24" t="n"/>
      <c r="F107" s="29" t="n"/>
      <c r="G107" s="29" t="n"/>
      <c r="H107" s="29" t="n"/>
      <c r="I107" s="30" t="n"/>
      <c r="J107" s="31" t="n"/>
      <c r="K107" s="31" t="n"/>
      <c r="L107" s="19">
        <f>IF(OR(K107="",J107="",J107=0),"",K107/J107)</f>
        <v/>
      </c>
      <c r="M107" s="20">
        <f>IF(AND(A107="",C107=""),"",IF(N107="No","Skipped",IF(K107="","Active",IF(K107&gt;0,"Win",IF(K107&lt;0,"Loss","Breakeven")))))</f>
        <v/>
      </c>
      <c r="N107" s="24" t="n"/>
      <c r="O107" s="21" t="n"/>
      <c r="P107" s="24" t="n"/>
      <c r="Q107" s="32" t="n"/>
      <c r="R107" s="24" t="n"/>
      <c r="S107" s="21" t="n"/>
      <c r="T107" s="21" t="n"/>
      <c r="U107" s="21" t="n"/>
      <c r="V107" s="24" t="n"/>
      <c r="W107" s="25">
        <f>IF(K107="","",SUM($K$2:K107))</f>
        <v/>
      </c>
      <c r="X107" s="25">
        <f>IF(W107="","",MAX(0,MAX($W$2:W107)))</f>
        <v/>
      </c>
      <c r="Y107" s="25">
        <f>IF(W107="","",W107-X107)</f>
        <v/>
      </c>
      <c r="Z107" s="20">
        <f>IF(A107="","",CHOOSE(WEEKDAY(A107,2),"Mon","Tue","Wed","Thu","Fri","Sat","Sun"))</f>
        <v/>
      </c>
      <c r="AA107" s="26">
        <f>IF(A107="","",DATE(YEAR(A107),MONTH(A107),1))</f>
        <v/>
      </c>
    </row>
    <row r="108">
      <c r="A108" s="27" t="n"/>
      <c r="B108" s="28" t="n"/>
      <c r="C108" s="24" t="n"/>
      <c r="D108" s="24" t="n"/>
      <c r="E108" s="24" t="n"/>
      <c r="F108" s="29" t="n"/>
      <c r="G108" s="29" t="n"/>
      <c r="H108" s="29" t="n"/>
      <c r="I108" s="30" t="n"/>
      <c r="J108" s="31" t="n"/>
      <c r="K108" s="31" t="n"/>
      <c r="L108" s="19">
        <f>IF(OR(K108="",J108="",J108=0),"",K108/J108)</f>
        <v/>
      </c>
      <c r="M108" s="20">
        <f>IF(AND(A108="",C108=""),"",IF(N108="No","Skipped",IF(K108="","Active",IF(K108&gt;0,"Win",IF(K108&lt;0,"Loss","Breakeven")))))</f>
        <v/>
      </c>
      <c r="N108" s="24" t="n"/>
      <c r="O108" s="21" t="n"/>
      <c r="P108" s="24" t="n"/>
      <c r="Q108" s="32" t="n"/>
      <c r="R108" s="24" t="n"/>
      <c r="S108" s="21" t="n"/>
      <c r="T108" s="21" t="n"/>
      <c r="U108" s="21" t="n"/>
      <c r="V108" s="24" t="n"/>
      <c r="W108" s="25">
        <f>IF(K108="","",SUM($K$2:K108))</f>
        <v/>
      </c>
      <c r="X108" s="25">
        <f>IF(W108="","",MAX(0,MAX($W$2:W108)))</f>
        <v/>
      </c>
      <c r="Y108" s="25">
        <f>IF(W108="","",W108-X108)</f>
        <v/>
      </c>
      <c r="Z108" s="20">
        <f>IF(A108="","",CHOOSE(WEEKDAY(A108,2),"Mon","Tue","Wed","Thu","Fri","Sat","Sun"))</f>
        <v/>
      </c>
      <c r="AA108" s="26">
        <f>IF(A108="","",DATE(YEAR(A108),MONTH(A108),1))</f>
        <v/>
      </c>
    </row>
    <row r="109">
      <c r="A109" s="27" t="n"/>
      <c r="B109" s="28" t="n"/>
      <c r="C109" s="24" t="n"/>
      <c r="D109" s="24" t="n"/>
      <c r="E109" s="24" t="n"/>
      <c r="F109" s="29" t="n"/>
      <c r="G109" s="29" t="n"/>
      <c r="H109" s="29" t="n"/>
      <c r="I109" s="30" t="n"/>
      <c r="J109" s="31" t="n"/>
      <c r="K109" s="31" t="n"/>
      <c r="L109" s="19">
        <f>IF(OR(K109="",J109="",J109=0),"",K109/J109)</f>
        <v/>
      </c>
      <c r="M109" s="20">
        <f>IF(AND(A109="",C109=""),"",IF(N109="No","Skipped",IF(K109="","Active",IF(K109&gt;0,"Win",IF(K109&lt;0,"Loss","Breakeven")))))</f>
        <v/>
      </c>
      <c r="N109" s="24" t="n"/>
      <c r="O109" s="21" t="n"/>
      <c r="P109" s="24" t="n"/>
      <c r="Q109" s="32" t="n"/>
      <c r="R109" s="24" t="n"/>
      <c r="S109" s="21" t="n"/>
      <c r="T109" s="21" t="n"/>
      <c r="U109" s="21" t="n"/>
      <c r="V109" s="24" t="n"/>
      <c r="W109" s="25">
        <f>IF(K109="","",SUM($K$2:K109))</f>
        <v/>
      </c>
      <c r="X109" s="25">
        <f>IF(W109="","",MAX(0,MAX($W$2:W109)))</f>
        <v/>
      </c>
      <c r="Y109" s="25">
        <f>IF(W109="","",W109-X109)</f>
        <v/>
      </c>
      <c r="Z109" s="20">
        <f>IF(A109="","",CHOOSE(WEEKDAY(A109,2),"Mon","Tue","Wed","Thu","Fri","Sat","Sun"))</f>
        <v/>
      </c>
      <c r="AA109" s="26">
        <f>IF(A109="","",DATE(YEAR(A109),MONTH(A109),1))</f>
        <v/>
      </c>
    </row>
    <row r="110">
      <c r="A110" s="27" t="n"/>
      <c r="B110" s="28" t="n"/>
      <c r="C110" s="24" t="n"/>
      <c r="D110" s="24" t="n"/>
      <c r="E110" s="24" t="n"/>
      <c r="F110" s="29" t="n"/>
      <c r="G110" s="29" t="n"/>
      <c r="H110" s="29" t="n"/>
      <c r="I110" s="30" t="n"/>
      <c r="J110" s="31" t="n"/>
      <c r="K110" s="31" t="n"/>
      <c r="L110" s="19">
        <f>IF(OR(K110="",J110="",J110=0),"",K110/J110)</f>
        <v/>
      </c>
      <c r="M110" s="20">
        <f>IF(AND(A110="",C110=""),"",IF(N110="No","Skipped",IF(K110="","Active",IF(K110&gt;0,"Win",IF(K110&lt;0,"Loss","Breakeven")))))</f>
        <v/>
      </c>
      <c r="N110" s="24" t="n"/>
      <c r="O110" s="21" t="n"/>
      <c r="P110" s="24" t="n"/>
      <c r="Q110" s="32" t="n"/>
      <c r="R110" s="24" t="n"/>
      <c r="S110" s="21" t="n"/>
      <c r="T110" s="21" t="n"/>
      <c r="U110" s="21" t="n"/>
      <c r="V110" s="24" t="n"/>
      <c r="W110" s="25">
        <f>IF(K110="","",SUM($K$2:K110))</f>
        <v/>
      </c>
      <c r="X110" s="25">
        <f>IF(W110="","",MAX(0,MAX($W$2:W110)))</f>
        <v/>
      </c>
      <c r="Y110" s="25">
        <f>IF(W110="","",W110-X110)</f>
        <v/>
      </c>
      <c r="Z110" s="20">
        <f>IF(A110="","",CHOOSE(WEEKDAY(A110,2),"Mon","Tue","Wed","Thu","Fri","Sat","Sun"))</f>
        <v/>
      </c>
      <c r="AA110" s="26">
        <f>IF(A110="","",DATE(YEAR(A110),MONTH(A110),1))</f>
        <v/>
      </c>
    </row>
    <row r="111">
      <c r="A111" s="27" t="n"/>
      <c r="B111" s="28" t="n"/>
      <c r="C111" s="24" t="n"/>
      <c r="D111" s="24" t="n"/>
      <c r="E111" s="24" t="n"/>
      <c r="F111" s="29" t="n"/>
      <c r="G111" s="29" t="n"/>
      <c r="H111" s="29" t="n"/>
      <c r="I111" s="30" t="n"/>
      <c r="J111" s="31" t="n"/>
      <c r="K111" s="31" t="n"/>
      <c r="L111" s="19">
        <f>IF(OR(K111="",J111="",J111=0),"",K111/J111)</f>
        <v/>
      </c>
      <c r="M111" s="20">
        <f>IF(AND(A111="",C111=""),"",IF(N111="No","Skipped",IF(K111="","Active",IF(K111&gt;0,"Win",IF(K111&lt;0,"Loss","Breakeven")))))</f>
        <v/>
      </c>
      <c r="N111" s="24" t="n"/>
      <c r="O111" s="21" t="n"/>
      <c r="P111" s="24" t="n"/>
      <c r="Q111" s="32" t="n"/>
      <c r="R111" s="24" t="n"/>
      <c r="S111" s="21" t="n"/>
      <c r="T111" s="21" t="n"/>
      <c r="U111" s="21" t="n"/>
      <c r="V111" s="24" t="n"/>
      <c r="W111" s="25">
        <f>IF(K111="","",SUM($K$2:K111))</f>
        <v/>
      </c>
      <c r="X111" s="25">
        <f>IF(W111="","",MAX(0,MAX($W$2:W111)))</f>
        <v/>
      </c>
      <c r="Y111" s="25">
        <f>IF(W111="","",W111-X111)</f>
        <v/>
      </c>
      <c r="Z111" s="20">
        <f>IF(A111="","",CHOOSE(WEEKDAY(A111,2),"Mon","Tue","Wed","Thu","Fri","Sat","Sun"))</f>
        <v/>
      </c>
      <c r="AA111" s="26">
        <f>IF(A111="","",DATE(YEAR(A111),MONTH(A111),1))</f>
        <v/>
      </c>
    </row>
    <row r="112">
      <c r="A112" s="27" t="n"/>
      <c r="B112" s="28" t="n"/>
      <c r="C112" s="24" t="n"/>
      <c r="D112" s="24" t="n"/>
      <c r="E112" s="24" t="n"/>
      <c r="F112" s="29" t="n"/>
      <c r="G112" s="29" t="n"/>
      <c r="H112" s="29" t="n"/>
      <c r="I112" s="30" t="n"/>
      <c r="J112" s="31" t="n"/>
      <c r="K112" s="31" t="n"/>
      <c r="L112" s="19">
        <f>IF(OR(K112="",J112="",J112=0),"",K112/J112)</f>
        <v/>
      </c>
      <c r="M112" s="20">
        <f>IF(AND(A112="",C112=""),"",IF(N112="No","Skipped",IF(K112="","Active",IF(K112&gt;0,"Win",IF(K112&lt;0,"Loss","Breakeven")))))</f>
        <v/>
      </c>
      <c r="N112" s="24" t="n"/>
      <c r="O112" s="21" t="n"/>
      <c r="P112" s="24" t="n"/>
      <c r="Q112" s="32" t="n"/>
      <c r="R112" s="24" t="n"/>
      <c r="S112" s="21" t="n"/>
      <c r="T112" s="21" t="n"/>
      <c r="U112" s="21" t="n"/>
      <c r="V112" s="24" t="n"/>
      <c r="W112" s="25">
        <f>IF(K112="","",SUM($K$2:K112))</f>
        <v/>
      </c>
      <c r="X112" s="25">
        <f>IF(W112="","",MAX(0,MAX($W$2:W112)))</f>
        <v/>
      </c>
      <c r="Y112" s="25">
        <f>IF(W112="","",W112-X112)</f>
        <v/>
      </c>
      <c r="Z112" s="20">
        <f>IF(A112="","",CHOOSE(WEEKDAY(A112,2),"Mon","Tue","Wed","Thu","Fri","Sat","Sun"))</f>
        <v/>
      </c>
      <c r="AA112" s="26">
        <f>IF(A112="","",DATE(YEAR(A112),MONTH(A112),1))</f>
        <v/>
      </c>
    </row>
    <row r="113">
      <c r="A113" s="27" t="n"/>
      <c r="B113" s="28" t="n"/>
      <c r="C113" s="24" t="n"/>
      <c r="D113" s="24" t="n"/>
      <c r="E113" s="24" t="n"/>
      <c r="F113" s="29" t="n"/>
      <c r="G113" s="29" t="n"/>
      <c r="H113" s="29" t="n"/>
      <c r="I113" s="30" t="n"/>
      <c r="J113" s="31" t="n"/>
      <c r="K113" s="31" t="n"/>
      <c r="L113" s="19">
        <f>IF(OR(K113="",J113="",J113=0),"",K113/J113)</f>
        <v/>
      </c>
      <c r="M113" s="20">
        <f>IF(AND(A113="",C113=""),"",IF(N113="No","Skipped",IF(K113="","Active",IF(K113&gt;0,"Win",IF(K113&lt;0,"Loss","Breakeven")))))</f>
        <v/>
      </c>
      <c r="N113" s="24" t="n"/>
      <c r="O113" s="21" t="n"/>
      <c r="P113" s="24" t="n"/>
      <c r="Q113" s="32" t="n"/>
      <c r="R113" s="24" t="n"/>
      <c r="S113" s="21" t="n"/>
      <c r="T113" s="21" t="n"/>
      <c r="U113" s="21" t="n"/>
      <c r="V113" s="24" t="n"/>
      <c r="W113" s="25">
        <f>IF(K113="","",SUM($K$2:K113))</f>
        <v/>
      </c>
      <c r="X113" s="25">
        <f>IF(W113="","",MAX(0,MAX($W$2:W113)))</f>
        <v/>
      </c>
      <c r="Y113" s="25">
        <f>IF(W113="","",W113-X113)</f>
        <v/>
      </c>
      <c r="Z113" s="20">
        <f>IF(A113="","",CHOOSE(WEEKDAY(A113,2),"Mon","Tue","Wed","Thu","Fri","Sat","Sun"))</f>
        <v/>
      </c>
      <c r="AA113" s="26">
        <f>IF(A113="","",DATE(YEAR(A113),MONTH(A113),1))</f>
        <v/>
      </c>
    </row>
    <row r="114">
      <c r="A114" s="27" t="n"/>
      <c r="B114" s="28" t="n"/>
      <c r="C114" s="24" t="n"/>
      <c r="D114" s="24" t="n"/>
      <c r="E114" s="24" t="n"/>
      <c r="F114" s="29" t="n"/>
      <c r="G114" s="29" t="n"/>
      <c r="H114" s="29" t="n"/>
      <c r="I114" s="30" t="n"/>
      <c r="J114" s="31" t="n"/>
      <c r="K114" s="31" t="n"/>
      <c r="L114" s="19">
        <f>IF(OR(K114="",J114="",J114=0),"",K114/J114)</f>
        <v/>
      </c>
      <c r="M114" s="20">
        <f>IF(AND(A114="",C114=""),"",IF(N114="No","Skipped",IF(K114="","Active",IF(K114&gt;0,"Win",IF(K114&lt;0,"Loss","Breakeven")))))</f>
        <v/>
      </c>
      <c r="N114" s="24" t="n"/>
      <c r="O114" s="21" t="n"/>
      <c r="P114" s="24" t="n"/>
      <c r="Q114" s="32" t="n"/>
      <c r="R114" s="24" t="n"/>
      <c r="S114" s="21" t="n"/>
      <c r="T114" s="21" t="n"/>
      <c r="U114" s="21" t="n"/>
      <c r="V114" s="24" t="n"/>
      <c r="W114" s="25">
        <f>IF(K114="","",SUM($K$2:K114))</f>
        <v/>
      </c>
      <c r="X114" s="25">
        <f>IF(W114="","",MAX(0,MAX($W$2:W114)))</f>
        <v/>
      </c>
      <c r="Y114" s="25">
        <f>IF(W114="","",W114-X114)</f>
        <v/>
      </c>
      <c r="Z114" s="20">
        <f>IF(A114="","",CHOOSE(WEEKDAY(A114,2),"Mon","Tue","Wed","Thu","Fri","Sat","Sun"))</f>
        <v/>
      </c>
      <c r="AA114" s="26">
        <f>IF(A114="","",DATE(YEAR(A114),MONTH(A114),1))</f>
        <v/>
      </c>
    </row>
    <row r="115">
      <c r="A115" s="27" t="n"/>
      <c r="B115" s="28" t="n"/>
      <c r="C115" s="24" t="n"/>
      <c r="D115" s="24" t="n"/>
      <c r="E115" s="24" t="n"/>
      <c r="F115" s="29" t="n"/>
      <c r="G115" s="29" t="n"/>
      <c r="H115" s="29" t="n"/>
      <c r="I115" s="30" t="n"/>
      <c r="J115" s="31" t="n"/>
      <c r="K115" s="31" t="n"/>
      <c r="L115" s="19">
        <f>IF(OR(K115="",J115="",J115=0),"",K115/J115)</f>
        <v/>
      </c>
      <c r="M115" s="20">
        <f>IF(AND(A115="",C115=""),"",IF(N115="No","Skipped",IF(K115="","Active",IF(K115&gt;0,"Win",IF(K115&lt;0,"Loss","Breakeven")))))</f>
        <v/>
      </c>
      <c r="N115" s="24" t="n"/>
      <c r="O115" s="21" t="n"/>
      <c r="P115" s="24" t="n"/>
      <c r="Q115" s="32" t="n"/>
      <c r="R115" s="24" t="n"/>
      <c r="S115" s="21" t="n"/>
      <c r="T115" s="21" t="n"/>
      <c r="U115" s="21" t="n"/>
      <c r="V115" s="24" t="n"/>
      <c r="W115" s="25">
        <f>IF(K115="","",SUM($K$2:K115))</f>
        <v/>
      </c>
      <c r="X115" s="25">
        <f>IF(W115="","",MAX(0,MAX($W$2:W115)))</f>
        <v/>
      </c>
      <c r="Y115" s="25">
        <f>IF(W115="","",W115-X115)</f>
        <v/>
      </c>
      <c r="Z115" s="20">
        <f>IF(A115="","",CHOOSE(WEEKDAY(A115,2),"Mon","Tue","Wed","Thu","Fri","Sat","Sun"))</f>
        <v/>
      </c>
      <c r="AA115" s="26">
        <f>IF(A115="","",DATE(YEAR(A115),MONTH(A115),1))</f>
        <v/>
      </c>
    </row>
    <row r="116">
      <c r="A116" s="27" t="n"/>
      <c r="B116" s="28" t="n"/>
      <c r="C116" s="24" t="n"/>
      <c r="D116" s="24" t="n"/>
      <c r="E116" s="24" t="n"/>
      <c r="F116" s="29" t="n"/>
      <c r="G116" s="29" t="n"/>
      <c r="H116" s="29" t="n"/>
      <c r="I116" s="30" t="n"/>
      <c r="J116" s="31" t="n"/>
      <c r="K116" s="31" t="n"/>
      <c r="L116" s="19">
        <f>IF(OR(K116="",J116="",J116=0),"",K116/J116)</f>
        <v/>
      </c>
      <c r="M116" s="20">
        <f>IF(AND(A116="",C116=""),"",IF(N116="No","Skipped",IF(K116="","Active",IF(K116&gt;0,"Win",IF(K116&lt;0,"Loss","Breakeven")))))</f>
        <v/>
      </c>
      <c r="N116" s="24" t="n"/>
      <c r="O116" s="21" t="n"/>
      <c r="P116" s="24" t="n"/>
      <c r="Q116" s="32" t="n"/>
      <c r="R116" s="24" t="n"/>
      <c r="S116" s="21" t="n"/>
      <c r="T116" s="21" t="n"/>
      <c r="U116" s="21" t="n"/>
      <c r="V116" s="24" t="n"/>
      <c r="W116" s="25">
        <f>IF(K116="","",SUM($K$2:K116))</f>
        <v/>
      </c>
      <c r="X116" s="25">
        <f>IF(W116="","",MAX(0,MAX($W$2:W116)))</f>
        <v/>
      </c>
      <c r="Y116" s="25">
        <f>IF(W116="","",W116-X116)</f>
        <v/>
      </c>
      <c r="Z116" s="20">
        <f>IF(A116="","",CHOOSE(WEEKDAY(A116,2),"Mon","Tue","Wed","Thu","Fri","Sat","Sun"))</f>
        <v/>
      </c>
      <c r="AA116" s="26">
        <f>IF(A116="","",DATE(YEAR(A116),MONTH(A116),1))</f>
        <v/>
      </c>
    </row>
    <row r="117">
      <c r="A117" s="27" t="n"/>
      <c r="B117" s="28" t="n"/>
      <c r="C117" s="24" t="n"/>
      <c r="D117" s="24" t="n"/>
      <c r="E117" s="24" t="n"/>
      <c r="F117" s="29" t="n"/>
      <c r="G117" s="29" t="n"/>
      <c r="H117" s="29" t="n"/>
      <c r="I117" s="30" t="n"/>
      <c r="J117" s="31" t="n"/>
      <c r="K117" s="31" t="n"/>
      <c r="L117" s="19">
        <f>IF(OR(K117="",J117="",J117=0),"",K117/J117)</f>
        <v/>
      </c>
      <c r="M117" s="20">
        <f>IF(AND(A117="",C117=""),"",IF(N117="No","Skipped",IF(K117="","Active",IF(K117&gt;0,"Win",IF(K117&lt;0,"Loss","Breakeven")))))</f>
        <v/>
      </c>
      <c r="N117" s="24" t="n"/>
      <c r="O117" s="21" t="n"/>
      <c r="P117" s="24" t="n"/>
      <c r="Q117" s="32" t="n"/>
      <c r="R117" s="24" t="n"/>
      <c r="S117" s="21" t="n"/>
      <c r="T117" s="21" t="n"/>
      <c r="U117" s="21" t="n"/>
      <c r="V117" s="24" t="n"/>
      <c r="W117" s="25">
        <f>IF(K117="","",SUM($K$2:K117))</f>
        <v/>
      </c>
      <c r="X117" s="25">
        <f>IF(W117="","",MAX(0,MAX($W$2:W117)))</f>
        <v/>
      </c>
      <c r="Y117" s="25">
        <f>IF(W117="","",W117-X117)</f>
        <v/>
      </c>
      <c r="Z117" s="20">
        <f>IF(A117="","",CHOOSE(WEEKDAY(A117,2),"Mon","Tue","Wed","Thu","Fri","Sat","Sun"))</f>
        <v/>
      </c>
      <c r="AA117" s="26">
        <f>IF(A117="","",DATE(YEAR(A117),MONTH(A117),1))</f>
        <v/>
      </c>
    </row>
    <row r="118">
      <c r="A118" s="27" t="n"/>
      <c r="B118" s="28" t="n"/>
      <c r="C118" s="24" t="n"/>
      <c r="D118" s="24" t="n"/>
      <c r="E118" s="24" t="n"/>
      <c r="F118" s="29" t="n"/>
      <c r="G118" s="29" t="n"/>
      <c r="H118" s="29" t="n"/>
      <c r="I118" s="30" t="n"/>
      <c r="J118" s="31" t="n"/>
      <c r="K118" s="31" t="n"/>
      <c r="L118" s="19">
        <f>IF(OR(K118="",J118="",J118=0),"",K118/J118)</f>
        <v/>
      </c>
      <c r="M118" s="20">
        <f>IF(AND(A118="",C118=""),"",IF(N118="No","Skipped",IF(K118="","Active",IF(K118&gt;0,"Win",IF(K118&lt;0,"Loss","Breakeven")))))</f>
        <v/>
      </c>
      <c r="N118" s="24" t="n"/>
      <c r="O118" s="21" t="n"/>
      <c r="P118" s="24" t="n"/>
      <c r="Q118" s="32" t="n"/>
      <c r="R118" s="24" t="n"/>
      <c r="S118" s="21" t="n"/>
      <c r="T118" s="21" t="n"/>
      <c r="U118" s="21" t="n"/>
      <c r="V118" s="24" t="n"/>
      <c r="W118" s="25">
        <f>IF(K118="","",SUM($K$2:K118))</f>
        <v/>
      </c>
      <c r="X118" s="25">
        <f>IF(W118="","",MAX(0,MAX($W$2:W118)))</f>
        <v/>
      </c>
      <c r="Y118" s="25">
        <f>IF(W118="","",W118-X118)</f>
        <v/>
      </c>
      <c r="Z118" s="20">
        <f>IF(A118="","",CHOOSE(WEEKDAY(A118,2),"Mon","Tue","Wed","Thu","Fri","Sat","Sun"))</f>
        <v/>
      </c>
      <c r="AA118" s="26">
        <f>IF(A118="","",DATE(YEAR(A118),MONTH(A118),1))</f>
        <v/>
      </c>
    </row>
    <row r="119">
      <c r="A119" s="27" t="n"/>
      <c r="B119" s="28" t="n"/>
      <c r="C119" s="24" t="n"/>
      <c r="D119" s="24" t="n"/>
      <c r="E119" s="24" t="n"/>
      <c r="F119" s="29" t="n"/>
      <c r="G119" s="29" t="n"/>
      <c r="H119" s="29" t="n"/>
      <c r="I119" s="30" t="n"/>
      <c r="J119" s="31" t="n"/>
      <c r="K119" s="31" t="n"/>
      <c r="L119" s="19">
        <f>IF(OR(K119="",J119="",J119=0),"",K119/J119)</f>
        <v/>
      </c>
      <c r="M119" s="20">
        <f>IF(AND(A119="",C119=""),"",IF(N119="No","Skipped",IF(K119="","Active",IF(K119&gt;0,"Win",IF(K119&lt;0,"Loss","Breakeven")))))</f>
        <v/>
      </c>
      <c r="N119" s="24" t="n"/>
      <c r="O119" s="21" t="n"/>
      <c r="P119" s="24" t="n"/>
      <c r="Q119" s="32" t="n"/>
      <c r="R119" s="24" t="n"/>
      <c r="S119" s="21" t="n"/>
      <c r="T119" s="21" t="n"/>
      <c r="U119" s="21" t="n"/>
      <c r="V119" s="24" t="n"/>
      <c r="W119" s="25">
        <f>IF(K119="","",SUM($K$2:K119))</f>
        <v/>
      </c>
      <c r="X119" s="25">
        <f>IF(W119="","",MAX(0,MAX($W$2:W119)))</f>
        <v/>
      </c>
      <c r="Y119" s="25">
        <f>IF(W119="","",W119-X119)</f>
        <v/>
      </c>
      <c r="Z119" s="20">
        <f>IF(A119="","",CHOOSE(WEEKDAY(A119,2),"Mon","Tue","Wed","Thu","Fri","Sat","Sun"))</f>
        <v/>
      </c>
      <c r="AA119" s="26">
        <f>IF(A119="","",DATE(YEAR(A119),MONTH(A119),1))</f>
        <v/>
      </c>
    </row>
    <row r="120">
      <c r="A120" s="27" t="n"/>
      <c r="B120" s="28" t="n"/>
      <c r="C120" s="24" t="n"/>
      <c r="D120" s="24" t="n"/>
      <c r="E120" s="24" t="n"/>
      <c r="F120" s="29" t="n"/>
      <c r="G120" s="29" t="n"/>
      <c r="H120" s="29" t="n"/>
      <c r="I120" s="30" t="n"/>
      <c r="J120" s="31" t="n"/>
      <c r="K120" s="31" t="n"/>
      <c r="L120" s="19">
        <f>IF(OR(K120="",J120="",J120=0),"",K120/J120)</f>
        <v/>
      </c>
      <c r="M120" s="20">
        <f>IF(AND(A120="",C120=""),"",IF(N120="No","Skipped",IF(K120="","Active",IF(K120&gt;0,"Win",IF(K120&lt;0,"Loss","Breakeven")))))</f>
        <v/>
      </c>
      <c r="N120" s="24" t="n"/>
      <c r="O120" s="21" t="n"/>
      <c r="P120" s="24" t="n"/>
      <c r="Q120" s="32" t="n"/>
      <c r="R120" s="24" t="n"/>
      <c r="S120" s="21" t="n"/>
      <c r="T120" s="21" t="n"/>
      <c r="U120" s="21" t="n"/>
      <c r="V120" s="24" t="n"/>
      <c r="W120" s="25">
        <f>IF(K120="","",SUM($K$2:K120))</f>
        <v/>
      </c>
      <c r="X120" s="25">
        <f>IF(W120="","",MAX(0,MAX($W$2:W120)))</f>
        <v/>
      </c>
      <c r="Y120" s="25">
        <f>IF(W120="","",W120-X120)</f>
        <v/>
      </c>
      <c r="Z120" s="20">
        <f>IF(A120="","",CHOOSE(WEEKDAY(A120,2),"Mon","Tue","Wed","Thu","Fri","Sat","Sun"))</f>
        <v/>
      </c>
      <c r="AA120" s="26">
        <f>IF(A120="","",DATE(YEAR(A120),MONTH(A120),1))</f>
        <v/>
      </c>
    </row>
    <row r="121">
      <c r="A121" s="27" t="n"/>
      <c r="B121" s="28" t="n"/>
      <c r="C121" s="24" t="n"/>
      <c r="D121" s="24" t="n"/>
      <c r="E121" s="24" t="n"/>
      <c r="F121" s="29" t="n"/>
      <c r="G121" s="29" t="n"/>
      <c r="H121" s="29" t="n"/>
      <c r="I121" s="30" t="n"/>
      <c r="J121" s="31" t="n"/>
      <c r="K121" s="31" t="n"/>
      <c r="L121" s="19">
        <f>IF(OR(K121="",J121="",J121=0),"",K121/J121)</f>
        <v/>
      </c>
      <c r="M121" s="20">
        <f>IF(AND(A121="",C121=""),"",IF(N121="No","Skipped",IF(K121="","Active",IF(K121&gt;0,"Win",IF(K121&lt;0,"Loss","Breakeven")))))</f>
        <v/>
      </c>
      <c r="N121" s="24" t="n"/>
      <c r="O121" s="21" t="n"/>
      <c r="P121" s="24" t="n"/>
      <c r="Q121" s="32" t="n"/>
      <c r="R121" s="24" t="n"/>
      <c r="S121" s="21" t="n"/>
      <c r="T121" s="21" t="n"/>
      <c r="U121" s="21" t="n"/>
      <c r="V121" s="24" t="n"/>
      <c r="W121" s="25">
        <f>IF(K121="","",SUM($K$2:K121))</f>
        <v/>
      </c>
      <c r="X121" s="25">
        <f>IF(W121="","",MAX(0,MAX($W$2:W121)))</f>
        <v/>
      </c>
      <c r="Y121" s="25">
        <f>IF(W121="","",W121-X121)</f>
        <v/>
      </c>
      <c r="Z121" s="20">
        <f>IF(A121="","",CHOOSE(WEEKDAY(A121,2),"Mon","Tue","Wed","Thu","Fri","Sat","Sun"))</f>
        <v/>
      </c>
      <c r="AA121" s="26">
        <f>IF(A121="","",DATE(YEAR(A121),MONTH(A121),1))</f>
        <v/>
      </c>
    </row>
    <row r="122">
      <c r="A122" s="27" t="n"/>
      <c r="B122" s="28" t="n"/>
      <c r="C122" s="24" t="n"/>
      <c r="D122" s="24" t="n"/>
      <c r="E122" s="24" t="n"/>
      <c r="F122" s="29" t="n"/>
      <c r="G122" s="29" t="n"/>
      <c r="H122" s="29" t="n"/>
      <c r="I122" s="30" t="n"/>
      <c r="J122" s="31" t="n"/>
      <c r="K122" s="31" t="n"/>
      <c r="L122" s="19">
        <f>IF(OR(K122="",J122="",J122=0),"",K122/J122)</f>
        <v/>
      </c>
      <c r="M122" s="20">
        <f>IF(AND(A122="",C122=""),"",IF(N122="No","Skipped",IF(K122="","Active",IF(K122&gt;0,"Win",IF(K122&lt;0,"Loss","Breakeven")))))</f>
        <v/>
      </c>
      <c r="N122" s="24" t="n"/>
      <c r="O122" s="21" t="n"/>
      <c r="P122" s="24" t="n"/>
      <c r="Q122" s="32" t="n"/>
      <c r="R122" s="24" t="n"/>
      <c r="S122" s="21" t="n"/>
      <c r="T122" s="21" t="n"/>
      <c r="U122" s="21" t="n"/>
      <c r="V122" s="24" t="n"/>
      <c r="W122" s="25">
        <f>IF(K122="","",SUM($K$2:K122))</f>
        <v/>
      </c>
      <c r="X122" s="25">
        <f>IF(W122="","",MAX(0,MAX($W$2:W122)))</f>
        <v/>
      </c>
      <c r="Y122" s="25">
        <f>IF(W122="","",W122-X122)</f>
        <v/>
      </c>
      <c r="Z122" s="20">
        <f>IF(A122="","",CHOOSE(WEEKDAY(A122,2),"Mon","Tue","Wed","Thu","Fri","Sat","Sun"))</f>
        <v/>
      </c>
      <c r="AA122" s="26">
        <f>IF(A122="","",DATE(YEAR(A122),MONTH(A122),1))</f>
        <v/>
      </c>
    </row>
    <row r="123">
      <c r="A123" s="27" t="n"/>
      <c r="B123" s="28" t="n"/>
      <c r="C123" s="24" t="n"/>
      <c r="D123" s="24" t="n"/>
      <c r="E123" s="24" t="n"/>
      <c r="F123" s="29" t="n"/>
      <c r="G123" s="29" t="n"/>
      <c r="H123" s="29" t="n"/>
      <c r="I123" s="30" t="n"/>
      <c r="J123" s="31" t="n"/>
      <c r="K123" s="31" t="n"/>
      <c r="L123" s="19">
        <f>IF(OR(K123="",J123="",J123=0),"",K123/J123)</f>
        <v/>
      </c>
      <c r="M123" s="20">
        <f>IF(AND(A123="",C123=""),"",IF(N123="No","Skipped",IF(K123="","Active",IF(K123&gt;0,"Win",IF(K123&lt;0,"Loss","Breakeven")))))</f>
        <v/>
      </c>
      <c r="N123" s="24" t="n"/>
      <c r="O123" s="21" t="n"/>
      <c r="P123" s="24" t="n"/>
      <c r="Q123" s="32" t="n"/>
      <c r="R123" s="24" t="n"/>
      <c r="S123" s="21" t="n"/>
      <c r="T123" s="21" t="n"/>
      <c r="U123" s="21" t="n"/>
      <c r="V123" s="24" t="n"/>
      <c r="W123" s="25">
        <f>IF(K123="","",SUM($K$2:K123))</f>
        <v/>
      </c>
      <c r="X123" s="25">
        <f>IF(W123="","",MAX(0,MAX($W$2:W123)))</f>
        <v/>
      </c>
      <c r="Y123" s="25">
        <f>IF(W123="","",W123-X123)</f>
        <v/>
      </c>
      <c r="Z123" s="20">
        <f>IF(A123="","",CHOOSE(WEEKDAY(A123,2),"Mon","Tue","Wed","Thu","Fri","Sat","Sun"))</f>
        <v/>
      </c>
      <c r="AA123" s="26">
        <f>IF(A123="","",DATE(YEAR(A123),MONTH(A123),1))</f>
        <v/>
      </c>
    </row>
    <row r="124">
      <c r="A124" s="27" t="n"/>
      <c r="B124" s="28" t="n"/>
      <c r="C124" s="24" t="n"/>
      <c r="D124" s="24" t="n"/>
      <c r="E124" s="24" t="n"/>
      <c r="F124" s="29" t="n"/>
      <c r="G124" s="29" t="n"/>
      <c r="H124" s="29" t="n"/>
      <c r="I124" s="30" t="n"/>
      <c r="J124" s="31" t="n"/>
      <c r="K124" s="31" t="n"/>
      <c r="L124" s="19">
        <f>IF(OR(K124="",J124="",J124=0),"",K124/J124)</f>
        <v/>
      </c>
      <c r="M124" s="20">
        <f>IF(AND(A124="",C124=""),"",IF(N124="No","Skipped",IF(K124="","Active",IF(K124&gt;0,"Win",IF(K124&lt;0,"Loss","Breakeven")))))</f>
        <v/>
      </c>
      <c r="N124" s="24" t="n"/>
      <c r="O124" s="21" t="n"/>
      <c r="P124" s="24" t="n"/>
      <c r="Q124" s="32" t="n"/>
      <c r="R124" s="24" t="n"/>
      <c r="S124" s="21" t="n"/>
      <c r="T124" s="21" t="n"/>
      <c r="U124" s="21" t="n"/>
      <c r="V124" s="24" t="n"/>
      <c r="W124" s="25">
        <f>IF(K124="","",SUM($K$2:K124))</f>
        <v/>
      </c>
      <c r="X124" s="25">
        <f>IF(W124="","",MAX(0,MAX($W$2:W124)))</f>
        <v/>
      </c>
      <c r="Y124" s="25">
        <f>IF(W124="","",W124-X124)</f>
        <v/>
      </c>
      <c r="Z124" s="20">
        <f>IF(A124="","",CHOOSE(WEEKDAY(A124,2),"Mon","Tue","Wed","Thu","Fri","Sat","Sun"))</f>
        <v/>
      </c>
      <c r="AA124" s="26">
        <f>IF(A124="","",DATE(YEAR(A124),MONTH(A124),1))</f>
        <v/>
      </c>
    </row>
    <row r="125">
      <c r="A125" s="27" t="n"/>
      <c r="B125" s="28" t="n"/>
      <c r="C125" s="24" t="n"/>
      <c r="D125" s="24" t="n"/>
      <c r="E125" s="24" t="n"/>
      <c r="F125" s="29" t="n"/>
      <c r="G125" s="29" t="n"/>
      <c r="H125" s="29" t="n"/>
      <c r="I125" s="30" t="n"/>
      <c r="J125" s="31" t="n"/>
      <c r="K125" s="31" t="n"/>
      <c r="L125" s="19">
        <f>IF(OR(K125="",J125="",J125=0),"",K125/J125)</f>
        <v/>
      </c>
      <c r="M125" s="20">
        <f>IF(AND(A125="",C125=""),"",IF(N125="No","Skipped",IF(K125="","Active",IF(K125&gt;0,"Win",IF(K125&lt;0,"Loss","Breakeven")))))</f>
        <v/>
      </c>
      <c r="N125" s="24" t="n"/>
      <c r="O125" s="21" t="n"/>
      <c r="P125" s="24" t="n"/>
      <c r="Q125" s="32" t="n"/>
      <c r="R125" s="24" t="n"/>
      <c r="S125" s="21" t="n"/>
      <c r="T125" s="21" t="n"/>
      <c r="U125" s="21" t="n"/>
      <c r="V125" s="24" t="n"/>
      <c r="W125" s="25">
        <f>IF(K125="","",SUM($K$2:K125))</f>
        <v/>
      </c>
      <c r="X125" s="25">
        <f>IF(W125="","",MAX(0,MAX($W$2:W125)))</f>
        <v/>
      </c>
      <c r="Y125" s="25">
        <f>IF(W125="","",W125-X125)</f>
        <v/>
      </c>
      <c r="Z125" s="20">
        <f>IF(A125="","",CHOOSE(WEEKDAY(A125,2),"Mon","Tue","Wed","Thu","Fri","Sat","Sun"))</f>
        <v/>
      </c>
      <c r="AA125" s="26">
        <f>IF(A125="","",DATE(YEAR(A125),MONTH(A125),1))</f>
        <v/>
      </c>
    </row>
    <row r="126">
      <c r="A126" s="27" t="n"/>
      <c r="B126" s="28" t="n"/>
      <c r="C126" s="24" t="n"/>
      <c r="D126" s="24" t="n"/>
      <c r="E126" s="24" t="n"/>
      <c r="F126" s="29" t="n"/>
      <c r="G126" s="29" t="n"/>
      <c r="H126" s="29" t="n"/>
      <c r="I126" s="30" t="n"/>
      <c r="J126" s="31" t="n"/>
      <c r="K126" s="31" t="n"/>
      <c r="L126" s="19">
        <f>IF(OR(K126="",J126="",J126=0),"",K126/J126)</f>
        <v/>
      </c>
      <c r="M126" s="20">
        <f>IF(AND(A126="",C126=""),"",IF(N126="No","Skipped",IF(K126="","Active",IF(K126&gt;0,"Win",IF(K126&lt;0,"Loss","Breakeven")))))</f>
        <v/>
      </c>
      <c r="N126" s="24" t="n"/>
      <c r="O126" s="21" t="n"/>
      <c r="P126" s="24" t="n"/>
      <c r="Q126" s="32" t="n"/>
      <c r="R126" s="24" t="n"/>
      <c r="S126" s="21" t="n"/>
      <c r="T126" s="21" t="n"/>
      <c r="U126" s="21" t="n"/>
      <c r="V126" s="24" t="n"/>
      <c r="W126" s="25">
        <f>IF(K126="","",SUM($K$2:K126))</f>
        <v/>
      </c>
      <c r="X126" s="25">
        <f>IF(W126="","",MAX(0,MAX($W$2:W126)))</f>
        <v/>
      </c>
      <c r="Y126" s="25">
        <f>IF(W126="","",W126-X126)</f>
        <v/>
      </c>
      <c r="Z126" s="20">
        <f>IF(A126="","",CHOOSE(WEEKDAY(A126,2),"Mon","Tue","Wed","Thu","Fri","Sat","Sun"))</f>
        <v/>
      </c>
      <c r="AA126" s="26">
        <f>IF(A126="","",DATE(YEAR(A126),MONTH(A126),1))</f>
        <v/>
      </c>
    </row>
    <row r="127">
      <c r="A127" s="27" t="n"/>
      <c r="B127" s="28" t="n"/>
      <c r="C127" s="24" t="n"/>
      <c r="D127" s="24" t="n"/>
      <c r="E127" s="24" t="n"/>
      <c r="F127" s="29" t="n"/>
      <c r="G127" s="29" t="n"/>
      <c r="H127" s="29" t="n"/>
      <c r="I127" s="30" t="n"/>
      <c r="J127" s="31" t="n"/>
      <c r="K127" s="31" t="n"/>
      <c r="L127" s="19">
        <f>IF(OR(K127="",J127="",J127=0),"",K127/J127)</f>
        <v/>
      </c>
      <c r="M127" s="20">
        <f>IF(AND(A127="",C127=""),"",IF(N127="No","Skipped",IF(K127="","Active",IF(K127&gt;0,"Win",IF(K127&lt;0,"Loss","Breakeven")))))</f>
        <v/>
      </c>
      <c r="N127" s="24" t="n"/>
      <c r="O127" s="21" t="n"/>
      <c r="P127" s="24" t="n"/>
      <c r="Q127" s="32" t="n"/>
      <c r="R127" s="24" t="n"/>
      <c r="S127" s="21" t="n"/>
      <c r="T127" s="21" t="n"/>
      <c r="U127" s="21" t="n"/>
      <c r="V127" s="24" t="n"/>
      <c r="W127" s="25">
        <f>IF(K127="","",SUM($K$2:K127))</f>
        <v/>
      </c>
      <c r="X127" s="25">
        <f>IF(W127="","",MAX(0,MAX($W$2:W127)))</f>
        <v/>
      </c>
      <c r="Y127" s="25">
        <f>IF(W127="","",W127-X127)</f>
        <v/>
      </c>
      <c r="Z127" s="20">
        <f>IF(A127="","",CHOOSE(WEEKDAY(A127,2),"Mon","Tue","Wed","Thu","Fri","Sat","Sun"))</f>
        <v/>
      </c>
      <c r="AA127" s="26">
        <f>IF(A127="","",DATE(YEAR(A127),MONTH(A127),1))</f>
        <v/>
      </c>
    </row>
    <row r="128">
      <c r="A128" s="27" t="n"/>
      <c r="B128" s="28" t="n"/>
      <c r="C128" s="24" t="n"/>
      <c r="D128" s="24" t="n"/>
      <c r="E128" s="24" t="n"/>
      <c r="F128" s="29" t="n"/>
      <c r="G128" s="29" t="n"/>
      <c r="H128" s="29" t="n"/>
      <c r="I128" s="30" t="n"/>
      <c r="J128" s="31" t="n"/>
      <c r="K128" s="31" t="n"/>
      <c r="L128" s="19">
        <f>IF(OR(K128="",J128="",J128=0),"",K128/J128)</f>
        <v/>
      </c>
      <c r="M128" s="20">
        <f>IF(AND(A128="",C128=""),"",IF(N128="No","Skipped",IF(K128="","Active",IF(K128&gt;0,"Win",IF(K128&lt;0,"Loss","Breakeven")))))</f>
        <v/>
      </c>
      <c r="N128" s="24" t="n"/>
      <c r="O128" s="21" t="n"/>
      <c r="P128" s="24" t="n"/>
      <c r="Q128" s="32" t="n"/>
      <c r="R128" s="24" t="n"/>
      <c r="S128" s="21" t="n"/>
      <c r="T128" s="21" t="n"/>
      <c r="U128" s="21" t="n"/>
      <c r="V128" s="24" t="n"/>
      <c r="W128" s="25">
        <f>IF(K128="","",SUM($K$2:K128))</f>
        <v/>
      </c>
      <c r="X128" s="25">
        <f>IF(W128="","",MAX(0,MAX($W$2:W128)))</f>
        <v/>
      </c>
      <c r="Y128" s="25">
        <f>IF(W128="","",W128-X128)</f>
        <v/>
      </c>
      <c r="Z128" s="20">
        <f>IF(A128="","",CHOOSE(WEEKDAY(A128,2),"Mon","Tue","Wed","Thu","Fri","Sat","Sun"))</f>
        <v/>
      </c>
      <c r="AA128" s="26">
        <f>IF(A128="","",DATE(YEAR(A128),MONTH(A128),1))</f>
        <v/>
      </c>
    </row>
    <row r="129">
      <c r="A129" s="27" t="n"/>
      <c r="B129" s="28" t="n"/>
      <c r="C129" s="24" t="n"/>
      <c r="D129" s="24" t="n"/>
      <c r="E129" s="24" t="n"/>
      <c r="F129" s="29" t="n"/>
      <c r="G129" s="29" t="n"/>
      <c r="H129" s="29" t="n"/>
      <c r="I129" s="30" t="n"/>
      <c r="J129" s="31" t="n"/>
      <c r="K129" s="31" t="n"/>
      <c r="L129" s="19">
        <f>IF(OR(K129="",J129="",J129=0),"",K129/J129)</f>
        <v/>
      </c>
      <c r="M129" s="20">
        <f>IF(AND(A129="",C129=""),"",IF(N129="No","Skipped",IF(K129="","Active",IF(K129&gt;0,"Win",IF(K129&lt;0,"Loss","Breakeven")))))</f>
        <v/>
      </c>
      <c r="N129" s="24" t="n"/>
      <c r="O129" s="21" t="n"/>
      <c r="P129" s="24" t="n"/>
      <c r="Q129" s="32" t="n"/>
      <c r="R129" s="24" t="n"/>
      <c r="S129" s="21" t="n"/>
      <c r="T129" s="21" t="n"/>
      <c r="U129" s="21" t="n"/>
      <c r="V129" s="24" t="n"/>
      <c r="W129" s="25">
        <f>IF(K129="","",SUM($K$2:K129))</f>
        <v/>
      </c>
      <c r="X129" s="25">
        <f>IF(W129="","",MAX(0,MAX($W$2:W129)))</f>
        <v/>
      </c>
      <c r="Y129" s="25">
        <f>IF(W129="","",W129-X129)</f>
        <v/>
      </c>
      <c r="Z129" s="20">
        <f>IF(A129="","",CHOOSE(WEEKDAY(A129,2),"Mon","Tue","Wed","Thu","Fri","Sat","Sun"))</f>
        <v/>
      </c>
      <c r="AA129" s="26">
        <f>IF(A129="","",DATE(YEAR(A129),MONTH(A129),1))</f>
        <v/>
      </c>
    </row>
    <row r="130">
      <c r="A130" s="27" t="n"/>
      <c r="B130" s="28" t="n"/>
      <c r="C130" s="24" t="n"/>
      <c r="D130" s="24" t="n"/>
      <c r="E130" s="24" t="n"/>
      <c r="F130" s="29" t="n"/>
      <c r="G130" s="29" t="n"/>
      <c r="H130" s="29" t="n"/>
      <c r="I130" s="30" t="n"/>
      <c r="J130" s="31" t="n"/>
      <c r="K130" s="31" t="n"/>
      <c r="L130" s="19">
        <f>IF(OR(K130="",J130="",J130=0),"",K130/J130)</f>
        <v/>
      </c>
      <c r="M130" s="20">
        <f>IF(AND(A130="",C130=""),"",IF(N130="No","Skipped",IF(K130="","Active",IF(K130&gt;0,"Win",IF(K130&lt;0,"Loss","Breakeven")))))</f>
        <v/>
      </c>
      <c r="N130" s="24" t="n"/>
      <c r="O130" s="21" t="n"/>
      <c r="P130" s="24" t="n"/>
      <c r="Q130" s="32" t="n"/>
      <c r="R130" s="24" t="n"/>
      <c r="S130" s="21" t="n"/>
      <c r="T130" s="21" t="n"/>
      <c r="U130" s="21" t="n"/>
      <c r="V130" s="24" t="n"/>
      <c r="W130" s="25">
        <f>IF(K130="","",SUM($K$2:K130))</f>
        <v/>
      </c>
      <c r="X130" s="25">
        <f>IF(W130="","",MAX(0,MAX($W$2:W130)))</f>
        <v/>
      </c>
      <c r="Y130" s="25">
        <f>IF(W130="","",W130-X130)</f>
        <v/>
      </c>
      <c r="Z130" s="20">
        <f>IF(A130="","",CHOOSE(WEEKDAY(A130,2),"Mon","Tue","Wed","Thu","Fri","Sat","Sun"))</f>
        <v/>
      </c>
      <c r="AA130" s="26">
        <f>IF(A130="","",DATE(YEAR(A130),MONTH(A130),1))</f>
        <v/>
      </c>
    </row>
    <row r="131">
      <c r="A131" s="27" t="n"/>
      <c r="B131" s="28" t="n"/>
      <c r="C131" s="24" t="n"/>
      <c r="D131" s="24" t="n"/>
      <c r="E131" s="24" t="n"/>
      <c r="F131" s="29" t="n"/>
      <c r="G131" s="29" t="n"/>
      <c r="H131" s="29" t="n"/>
      <c r="I131" s="30" t="n"/>
      <c r="J131" s="31" t="n"/>
      <c r="K131" s="31" t="n"/>
      <c r="L131" s="19">
        <f>IF(OR(K131="",J131="",J131=0),"",K131/J131)</f>
        <v/>
      </c>
      <c r="M131" s="20">
        <f>IF(AND(A131="",C131=""),"",IF(N131="No","Skipped",IF(K131="","Active",IF(K131&gt;0,"Win",IF(K131&lt;0,"Loss","Breakeven")))))</f>
        <v/>
      </c>
      <c r="N131" s="24" t="n"/>
      <c r="O131" s="21" t="n"/>
      <c r="P131" s="24" t="n"/>
      <c r="Q131" s="32" t="n"/>
      <c r="R131" s="24" t="n"/>
      <c r="S131" s="21" t="n"/>
      <c r="T131" s="21" t="n"/>
      <c r="U131" s="21" t="n"/>
      <c r="V131" s="24" t="n"/>
      <c r="W131" s="25">
        <f>IF(K131="","",SUM($K$2:K131))</f>
        <v/>
      </c>
      <c r="X131" s="25">
        <f>IF(W131="","",MAX(0,MAX($W$2:W131)))</f>
        <v/>
      </c>
      <c r="Y131" s="25">
        <f>IF(W131="","",W131-X131)</f>
        <v/>
      </c>
      <c r="Z131" s="20">
        <f>IF(A131="","",CHOOSE(WEEKDAY(A131,2),"Mon","Tue","Wed","Thu","Fri","Sat","Sun"))</f>
        <v/>
      </c>
      <c r="AA131" s="26">
        <f>IF(A131="","",DATE(YEAR(A131),MONTH(A131),1))</f>
        <v/>
      </c>
    </row>
    <row r="132">
      <c r="A132" s="27" t="n"/>
      <c r="B132" s="28" t="n"/>
      <c r="C132" s="24" t="n"/>
      <c r="D132" s="24" t="n"/>
      <c r="E132" s="24" t="n"/>
      <c r="F132" s="29" t="n"/>
      <c r="G132" s="29" t="n"/>
      <c r="H132" s="29" t="n"/>
      <c r="I132" s="30" t="n"/>
      <c r="J132" s="31" t="n"/>
      <c r="K132" s="31" t="n"/>
      <c r="L132" s="19">
        <f>IF(OR(K132="",J132="",J132=0),"",K132/J132)</f>
        <v/>
      </c>
      <c r="M132" s="20">
        <f>IF(AND(A132="",C132=""),"",IF(N132="No","Skipped",IF(K132="","Active",IF(K132&gt;0,"Win",IF(K132&lt;0,"Loss","Breakeven")))))</f>
        <v/>
      </c>
      <c r="N132" s="24" t="n"/>
      <c r="O132" s="21" t="n"/>
      <c r="P132" s="24" t="n"/>
      <c r="Q132" s="32" t="n"/>
      <c r="R132" s="24" t="n"/>
      <c r="S132" s="21" t="n"/>
      <c r="T132" s="21" t="n"/>
      <c r="U132" s="21" t="n"/>
      <c r="V132" s="24" t="n"/>
      <c r="W132" s="25">
        <f>IF(K132="","",SUM($K$2:K132))</f>
        <v/>
      </c>
      <c r="X132" s="25">
        <f>IF(W132="","",MAX(0,MAX($W$2:W132)))</f>
        <v/>
      </c>
      <c r="Y132" s="25">
        <f>IF(W132="","",W132-X132)</f>
        <v/>
      </c>
      <c r="Z132" s="20">
        <f>IF(A132="","",CHOOSE(WEEKDAY(A132,2),"Mon","Tue","Wed","Thu","Fri","Sat","Sun"))</f>
        <v/>
      </c>
      <c r="AA132" s="26">
        <f>IF(A132="","",DATE(YEAR(A132),MONTH(A132),1))</f>
        <v/>
      </c>
    </row>
    <row r="133">
      <c r="A133" s="27" t="n"/>
      <c r="B133" s="28" t="n"/>
      <c r="C133" s="24" t="n"/>
      <c r="D133" s="24" t="n"/>
      <c r="E133" s="24" t="n"/>
      <c r="F133" s="29" t="n"/>
      <c r="G133" s="29" t="n"/>
      <c r="H133" s="29" t="n"/>
      <c r="I133" s="30" t="n"/>
      <c r="J133" s="31" t="n"/>
      <c r="K133" s="31" t="n"/>
      <c r="L133" s="19">
        <f>IF(OR(K133="",J133="",J133=0),"",K133/J133)</f>
        <v/>
      </c>
      <c r="M133" s="20">
        <f>IF(AND(A133="",C133=""),"",IF(N133="No","Skipped",IF(K133="","Active",IF(K133&gt;0,"Win",IF(K133&lt;0,"Loss","Breakeven")))))</f>
        <v/>
      </c>
      <c r="N133" s="24" t="n"/>
      <c r="O133" s="21" t="n"/>
      <c r="P133" s="24" t="n"/>
      <c r="Q133" s="32" t="n"/>
      <c r="R133" s="24" t="n"/>
      <c r="S133" s="21" t="n"/>
      <c r="T133" s="21" t="n"/>
      <c r="U133" s="21" t="n"/>
      <c r="V133" s="24" t="n"/>
      <c r="W133" s="25">
        <f>IF(K133="","",SUM($K$2:K133))</f>
        <v/>
      </c>
      <c r="X133" s="25">
        <f>IF(W133="","",MAX(0,MAX($W$2:W133)))</f>
        <v/>
      </c>
      <c r="Y133" s="25">
        <f>IF(W133="","",W133-X133)</f>
        <v/>
      </c>
      <c r="Z133" s="20">
        <f>IF(A133="","",CHOOSE(WEEKDAY(A133,2),"Mon","Tue","Wed","Thu","Fri","Sat","Sun"))</f>
        <v/>
      </c>
      <c r="AA133" s="26">
        <f>IF(A133="","",DATE(YEAR(A133),MONTH(A133),1))</f>
        <v/>
      </c>
    </row>
    <row r="134">
      <c r="A134" s="27" t="n"/>
      <c r="B134" s="28" t="n"/>
      <c r="C134" s="24" t="n"/>
      <c r="D134" s="24" t="n"/>
      <c r="E134" s="24" t="n"/>
      <c r="F134" s="29" t="n"/>
      <c r="G134" s="29" t="n"/>
      <c r="H134" s="29" t="n"/>
      <c r="I134" s="30" t="n"/>
      <c r="J134" s="31" t="n"/>
      <c r="K134" s="31" t="n"/>
      <c r="L134" s="19">
        <f>IF(OR(K134="",J134="",J134=0),"",K134/J134)</f>
        <v/>
      </c>
      <c r="M134" s="20">
        <f>IF(AND(A134="",C134=""),"",IF(N134="No","Skipped",IF(K134="","Active",IF(K134&gt;0,"Win",IF(K134&lt;0,"Loss","Breakeven")))))</f>
        <v/>
      </c>
      <c r="N134" s="24" t="n"/>
      <c r="O134" s="21" t="n"/>
      <c r="P134" s="24" t="n"/>
      <c r="Q134" s="32" t="n"/>
      <c r="R134" s="24" t="n"/>
      <c r="S134" s="21" t="n"/>
      <c r="T134" s="21" t="n"/>
      <c r="U134" s="21" t="n"/>
      <c r="V134" s="24" t="n"/>
      <c r="W134" s="25">
        <f>IF(K134="","",SUM($K$2:K134))</f>
        <v/>
      </c>
      <c r="X134" s="25">
        <f>IF(W134="","",MAX(0,MAX($W$2:W134)))</f>
        <v/>
      </c>
      <c r="Y134" s="25">
        <f>IF(W134="","",W134-X134)</f>
        <v/>
      </c>
      <c r="Z134" s="20">
        <f>IF(A134="","",CHOOSE(WEEKDAY(A134,2),"Mon","Tue","Wed","Thu","Fri","Sat","Sun"))</f>
        <v/>
      </c>
      <c r="AA134" s="26">
        <f>IF(A134="","",DATE(YEAR(A134),MONTH(A134),1))</f>
        <v/>
      </c>
    </row>
    <row r="135">
      <c r="A135" s="27" t="n"/>
      <c r="B135" s="28" t="n"/>
      <c r="C135" s="24" t="n"/>
      <c r="D135" s="24" t="n"/>
      <c r="E135" s="24" t="n"/>
      <c r="F135" s="29" t="n"/>
      <c r="G135" s="29" t="n"/>
      <c r="H135" s="29" t="n"/>
      <c r="I135" s="30" t="n"/>
      <c r="J135" s="31" t="n"/>
      <c r="K135" s="31" t="n"/>
      <c r="L135" s="19">
        <f>IF(OR(K135="",J135="",J135=0),"",K135/J135)</f>
        <v/>
      </c>
      <c r="M135" s="20">
        <f>IF(AND(A135="",C135=""),"",IF(N135="No","Skipped",IF(K135="","Active",IF(K135&gt;0,"Win",IF(K135&lt;0,"Loss","Breakeven")))))</f>
        <v/>
      </c>
      <c r="N135" s="24" t="n"/>
      <c r="O135" s="21" t="n"/>
      <c r="P135" s="24" t="n"/>
      <c r="Q135" s="32" t="n"/>
      <c r="R135" s="24" t="n"/>
      <c r="S135" s="21" t="n"/>
      <c r="T135" s="21" t="n"/>
      <c r="U135" s="21" t="n"/>
      <c r="V135" s="24" t="n"/>
      <c r="W135" s="25">
        <f>IF(K135="","",SUM($K$2:K135))</f>
        <v/>
      </c>
      <c r="X135" s="25">
        <f>IF(W135="","",MAX(0,MAX($W$2:W135)))</f>
        <v/>
      </c>
      <c r="Y135" s="25">
        <f>IF(W135="","",W135-X135)</f>
        <v/>
      </c>
      <c r="Z135" s="20">
        <f>IF(A135="","",CHOOSE(WEEKDAY(A135,2),"Mon","Tue","Wed","Thu","Fri","Sat","Sun"))</f>
        <v/>
      </c>
      <c r="AA135" s="26">
        <f>IF(A135="","",DATE(YEAR(A135),MONTH(A135),1))</f>
        <v/>
      </c>
    </row>
    <row r="136">
      <c r="A136" s="27" t="n"/>
      <c r="B136" s="28" t="n"/>
      <c r="C136" s="24" t="n"/>
      <c r="D136" s="24" t="n"/>
      <c r="E136" s="24" t="n"/>
      <c r="F136" s="29" t="n"/>
      <c r="G136" s="29" t="n"/>
      <c r="H136" s="29" t="n"/>
      <c r="I136" s="30" t="n"/>
      <c r="J136" s="31" t="n"/>
      <c r="K136" s="31" t="n"/>
      <c r="L136" s="19">
        <f>IF(OR(K136="",J136="",J136=0),"",K136/J136)</f>
        <v/>
      </c>
      <c r="M136" s="20">
        <f>IF(AND(A136="",C136=""),"",IF(N136="No","Skipped",IF(K136="","Active",IF(K136&gt;0,"Win",IF(K136&lt;0,"Loss","Breakeven")))))</f>
        <v/>
      </c>
      <c r="N136" s="24" t="n"/>
      <c r="O136" s="21" t="n"/>
      <c r="P136" s="24" t="n"/>
      <c r="Q136" s="32" t="n"/>
      <c r="R136" s="24" t="n"/>
      <c r="S136" s="21" t="n"/>
      <c r="T136" s="21" t="n"/>
      <c r="U136" s="21" t="n"/>
      <c r="V136" s="24" t="n"/>
      <c r="W136" s="25">
        <f>IF(K136="","",SUM($K$2:K136))</f>
        <v/>
      </c>
      <c r="X136" s="25">
        <f>IF(W136="","",MAX(0,MAX($W$2:W136)))</f>
        <v/>
      </c>
      <c r="Y136" s="25">
        <f>IF(W136="","",W136-X136)</f>
        <v/>
      </c>
      <c r="Z136" s="20">
        <f>IF(A136="","",CHOOSE(WEEKDAY(A136,2),"Mon","Tue","Wed","Thu","Fri","Sat","Sun"))</f>
        <v/>
      </c>
      <c r="AA136" s="26">
        <f>IF(A136="","",DATE(YEAR(A136),MONTH(A136),1))</f>
        <v/>
      </c>
    </row>
    <row r="137">
      <c r="A137" s="27" t="n"/>
      <c r="B137" s="28" t="n"/>
      <c r="C137" s="24" t="n"/>
      <c r="D137" s="24" t="n"/>
      <c r="E137" s="24" t="n"/>
      <c r="F137" s="29" t="n"/>
      <c r="G137" s="29" t="n"/>
      <c r="H137" s="29" t="n"/>
      <c r="I137" s="30" t="n"/>
      <c r="J137" s="31" t="n"/>
      <c r="K137" s="31" t="n"/>
      <c r="L137" s="19">
        <f>IF(OR(K137="",J137="",J137=0),"",K137/J137)</f>
        <v/>
      </c>
      <c r="M137" s="20">
        <f>IF(AND(A137="",C137=""),"",IF(N137="No","Skipped",IF(K137="","Active",IF(K137&gt;0,"Win",IF(K137&lt;0,"Loss","Breakeven")))))</f>
        <v/>
      </c>
      <c r="N137" s="24" t="n"/>
      <c r="O137" s="21" t="n"/>
      <c r="P137" s="24" t="n"/>
      <c r="Q137" s="32" t="n"/>
      <c r="R137" s="24" t="n"/>
      <c r="S137" s="21" t="n"/>
      <c r="T137" s="21" t="n"/>
      <c r="U137" s="21" t="n"/>
      <c r="V137" s="24" t="n"/>
      <c r="W137" s="25">
        <f>IF(K137="","",SUM($K$2:K137))</f>
        <v/>
      </c>
      <c r="X137" s="25">
        <f>IF(W137="","",MAX(0,MAX($W$2:W137)))</f>
        <v/>
      </c>
      <c r="Y137" s="25">
        <f>IF(W137="","",W137-X137)</f>
        <v/>
      </c>
      <c r="Z137" s="20">
        <f>IF(A137="","",CHOOSE(WEEKDAY(A137,2),"Mon","Tue","Wed","Thu","Fri","Sat","Sun"))</f>
        <v/>
      </c>
      <c r="AA137" s="26">
        <f>IF(A137="","",DATE(YEAR(A137),MONTH(A137),1))</f>
        <v/>
      </c>
    </row>
    <row r="138">
      <c r="A138" s="27" t="n"/>
      <c r="B138" s="28" t="n"/>
      <c r="C138" s="24" t="n"/>
      <c r="D138" s="24" t="n"/>
      <c r="E138" s="24" t="n"/>
      <c r="F138" s="29" t="n"/>
      <c r="G138" s="29" t="n"/>
      <c r="H138" s="29" t="n"/>
      <c r="I138" s="30" t="n"/>
      <c r="J138" s="31" t="n"/>
      <c r="K138" s="31" t="n"/>
      <c r="L138" s="19">
        <f>IF(OR(K138="",J138="",J138=0),"",K138/J138)</f>
        <v/>
      </c>
      <c r="M138" s="20">
        <f>IF(AND(A138="",C138=""),"",IF(N138="No","Skipped",IF(K138="","Active",IF(K138&gt;0,"Win",IF(K138&lt;0,"Loss","Breakeven")))))</f>
        <v/>
      </c>
      <c r="N138" s="24" t="n"/>
      <c r="O138" s="21" t="n"/>
      <c r="P138" s="24" t="n"/>
      <c r="Q138" s="32" t="n"/>
      <c r="R138" s="24" t="n"/>
      <c r="S138" s="21" t="n"/>
      <c r="T138" s="21" t="n"/>
      <c r="U138" s="21" t="n"/>
      <c r="V138" s="24" t="n"/>
      <c r="W138" s="25">
        <f>IF(K138="","",SUM($K$2:K138))</f>
        <v/>
      </c>
      <c r="X138" s="25">
        <f>IF(W138="","",MAX(0,MAX($W$2:W138)))</f>
        <v/>
      </c>
      <c r="Y138" s="25">
        <f>IF(W138="","",W138-X138)</f>
        <v/>
      </c>
      <c r="Z138" s="20">
        <f>IF(A138="","",CHOOSE(WEEKDAY(A138,2),"Mon","Tue","Wed","Thu","Fri","Sat","Sun"))</f>
        <v/>
      </c>
      <c r="AA138" s="26">
        <f>IF(A138="","",DATE(YEAR(A138),MONTH(A138),1))</f>
        <v/>
      </c>
    </row>
    <row r="139">
      <c r="A139" s="27" t="n"/>
      <c r="B139" s="28" t="n"/>
      <c r="C139" s="24" t="n"/>
      <c r="D139" s="24" t="n"/>
      <c r="E139" s="24" t="n"/>
      <c r="F139" s="29" t="n"/>
      <c r="G139" s="29" t="n"/>
      <c r="H139" s="29" t="n"/>
      <c r="I139" s="30" t="n"/>
      <c r="J139" s="31" t="n"/>
      <c r="K139" s="31" t="n"/>
      <c r="L139" s="19">
        <f>IF(OR(K139="",J139="",J139=0),"",K139/J139)</f>
        <v/>
      </c>
      <c r="M139" s="20">
        <f>IF(AND(A139="",C139=""),"",IF(N139="No","Skipped",IF(K139="","Active",IF(K139&gt;0,"Win",IF(K139&lt;0,"Loss","Breakeven")))))</f>
        <v/>
      </c>
      <c r="N139" s="24" t="n"/>
      <c r="O139" s="21" t="n"/>
      <c r="P139" s="24" t="n"/>
      <c r="Q139" s="32" t="n"/>
      <c r="R139" s="24" t="n"/>
      <c r="S139" s="21" t="n"/>
      <c r="T139" s="21" t="n"/>
      <c r="U139" s="21" t="n"/>
      <c r="V139" s="24" t="n"/>
      <c r="W139" s="25">
        <f>IF(K139="","",SUM($K$2:K139))</f>
        <v/>
      </c>
      <c r="X139" s="25">
        <f>IF(W139="","",MAX(0,MAX($W$2:W139)))</f>
        <v/>
      </c>
      <c r="Y139" s="25">
        <f>IF(W139="","",W139-X139)</f>
        <v/>
      </c>
      <c r="Z139" s="20">
        <f>IF(A139="","",CHOOSE(WEEKDAY(A139,2),"Mon","Tue","Wed","Thu","Fri","Sat","Sun"))</f>
        <v/>
      </c>
      <c r="AA139" s="26">
        <f>IF(A139="","",DATE(YEAR(A139),MONTH(A139),1))</f>
        <v/>
      </c>
    </row>
    <row r="140">
      <c r="A140" s="27" t="n"/>
      <c r="B140" s="28" t="n"/>
      <c r="C140" s="24" t="n"/>
      <c r="D140" s="24" t="n"/>
      <c r="E140" s="24" t="n"/>
      <c r="F140" s="29" t="n"/>
      <c r="G140" s="29" t="n"/>
      <c r="H140" s="29" t="n"/>
      <c r="I140" s="30" t="n"/>
      <c r="J140" s="31" t="n"/>
      <c r="K140" s="31" t="n"/>
      <c r="L140" s="19">
        <f>IF(OR(K140="",J140="",J140=0),"",K140/J140)</f>
        <v/>
      </c>
      <c r="M140" s="20">
        <f>IF(AND(A140="",C140=""),"",IF(N140="No","Skipped",IF(K140="","Active",IF(K140&gt;0,"Win",IF(K140&lt;0,"Loss","Breakeven")))))</f>
        <v/>
      </c>
      <c r="N140" s="24" t="n"/>
      <c r="O140" s="21" t="n"/>
      <c r="P140" s="24" t="n"/>
      <c r="Q140" s="32" t="n"/>
      <c r="R140" s="24" t="n"/>
      <c r="S140" s="21" t="n"/>
      <c r="T140" s="21" t="n"/>
      <c r="U140" s="21" t="n"/>
      <c r="V140" s="24" t="n"/>
      <c r="W140" s="25">
        <f>IF(K140="","",SUM($K$2:K140))</f>
        <v/>
      </c>
      <c r="X140" s="25">
        <f>IF(W140="","",MAX(0,MAX($W$2:W140)))</f>
        <v/>
      </c>
      <c r="Y140" s="25">
        <f>IF(W140="","",W140-X140)</f>
        <v/>
      </c>
      <c r="Z140" s="20">
        <f>IF(A140="","",CHOOSE(WEEKDAY(A140,2),"Mon","Tue","Wed","Thu","Fri","Sat","Sun"))</f>
        <v/>
      </c>
      <c r="AA140" s="26">
        <f>IF(A140="","",DATE(YEAR(A140),MONTH(A140),1))</f>
        <v/>
      </c>
    </row>
    <row r="141">
      <c r="A141" s="27" t="n"/>
      <c r="B141" s="28" t="n"/>
      <c r="C141" s="24" t="n"/>
      <c r="D141" s="24" t="n"/>
      <c r="E141" s="24" t="n"/>
      <c r="F141" s="29" t="n"/>
      <c r="G141" s="29" t="n"/>
      <c r="H141" s="29" t="n"/>
      <c r="I141" s="30" t="n"/>
      <c r="J141" s="31" t="n"/>
      <c r="K141" s="31" t="n"/>
      <c r="L141" s="19">
        <f>IF(OR(K141="",J141="",J141=0),"",K141/J141)</f>
        <v/>
      </c>
      <c r="M141" s="20">
        <f>IF(AND(A141="",C141=""),"",IF(N141="No","Skipped",IF(K141="","Active",IF(K141&gt;0,"Win",IF(K141&lt;0,"Loss","Breakeven")))))</f>
        <v/>
      </c>
      <c r="N141" s="24" t="n"/>
      <c r="O141" s="21" t="n"/>
      <c r="P141" s="24" t="n"/>
      <c r="Q141" s="32" t="n"/>
      <c r="R141" s="24" t="n"/>
      <c r="S141" s="21" t="n"/>
      <c r="T141" s="21" t="n"/>
      <c r="U141" s="21" t="n"/>
      <c r="V141" s="24" t="n"/>
      <c r="W141" s="25">
        <f>IF(K141="","",SUM($K$2:K141))</f>
        <v/>
      </c>
      <c r="X141" s="25">
        <f>IF(W141="","",MAX(0,MAX($W$2:W141)))</f>
        <v/>
      </c>
      <c r="Y141" s="25">
        <f>IF(W141="","",W141-X141)</f>
        <v/>
      </c>
      <c r="Z141" s="20">
        <f>IF(A141="","",CHOOSE(WEEKDAY(A141,2),"Mon","Tue","Wed","Thu","Fri","Sat","Sun"))</f>
        <v/>
      </c>
      <c r="AA141" s="26">
        <f>IF(A141="","",DATE(YEAR(A141),MONTH(A141),1))</f>
        <v/>
      </c>
    </row>
    <row r="142">
      <c r="A142" s="27" t="n"/>
      <c r="B142" s="28" t="n"/>
      <c r="C142" s="24" t="n"/>
      <c r="D142" s="24" t="n"/>
      <c r="E142" s="24" t="n"/>
      <c r="F142" s="29" t="n"/>
      <c r="G142" s="29" t="n"/>
      <c r="H142" s="29" t="n"/>
      <c r="I142" s="30" t="n"/>
      <c r="J142" s="31" t="n"/>
      <c r="K142" s="31" t="n"/>
      <c r="L142" s="19">
        <f>IF(OR(K142="",J142="",J142=0),"",K142/J142)</f>
        <v/>
      </c>
      <c r="M142" s="20">
        <f>IF(AND(A142="",C142=""),"",IF(N142="No","Skipped",IF(K142="","Active",IF(K142&gt;0,"Win",IF(K142&lt;0,"Loss","Breakeven")))))</f>
        <v/>
      </c>
      <c r="N142" s="24" t="n"/>
      <c r="O142" s="21" t="n"/>
      <c r="P142" s="24" t="n"/>
      <c r="Q142" s="32" t="n"/>
      <c r="R142" s="24" t="n"/>
      <c r="S142" s="21" t="n"/>
      <c r="T142" s="21" t="n"/>
      <c r="U142" s="21" t="n"/>
      <c r="V142" s="24" t="n"/>
      <c r="W142" s="25">
        <f>IF(K142="","",SUM($K$2:K142))</f>
        <v/>
      </c>
      <c r="X142" s="25">
        <f>IF(W142="","",MAX(0,MAX($W$2:W142)))</f>
        <v/>
      </c>
      <c r="Y142" s="25">
        <f>IF(W142="","",W142-X142)</f>
        <v/>
      </c>
      <c r="Z142" s="20">
        <f>IF(A142="","",CHOOSE(WEEKDAY(A142,2),"Mon","Tue","Wed","Thu","Fri","Sat","Sun"))</f>
        <v/>
      </c>
      <c r="AA142" s="26">
        <f>IF(A142="","",DATE(YEAR(A142),MONTH(A142),1))</f>
        <v/>
      </c>
    </row>
    <row r="143">
      <c r="A143" s="27" t="n"/>
      <c r="B143" s="28" t="n"/>
      <c r="C143" s="24" t="n"/>
      <c r="D143" s="24" t="n"/>
      <c r="E143" s="24" t="n"/>
      <c r="F143" s="29" t="n"/>
      <c r="G143" s="29" t="n"/>
      <c r="H143" s="29" t="n"/>
      <c r="I143" s="30" t="n"/>
      <c r="J143" s="31" t="n"/>
      <c r="K143" s="31" t="n"/>
      <c r="L143" s="19">
        <f>IF(OR(K143="",J143="",J143=0),"",K143/J143)</f>
        <v/>
      </c>
      <c r="M143" s="20">
        <f>IF(AND(A143="",C143=""),"",IF(N143="No","Skipped",IF(K143="","Active",IF(K143&gt;0,"Win",IF(K143&lt;0,"Loss","Breakeven")))))</f>
        <v/>
      </c>
      <c r="N143" s="24" t="n"/>
      <c r="O143" s="21" t="n"/>
      <c r="P143" s="24" t="n"/>
      <c r="Q143" s="32" t="n"/>
      <c r="R143" s="24" t="n"/>
      <c r="S143" s="21" t="n"/>
      <c r="T143" s="21" t="n"/>
      <c r="U143" s="21" t="n"/>
      <c r="V143" s="24" t="n"/>
      <c r="W143" s="25">
        <f>IF(K143="","",SUM($K$2:K143))</f>
        <v/>
      </c>
      <c r="X143" s="25">
        <f>IF(W143="","",MAX(0,MAX($W$2:W143)))</f>
        <v/>
      </c>
      <c r="Y143" s="25">
        <f>IF(W143="","",W143-X143)</f>
        <v/>
      </c>
      <c r="Z143" s="20">
        <f>IF(A143="","",CHOOSE(WEEKDAY(A143,2),"Mon","Tue","Wed","Thu","Fri","Sat","Sun"))</f>
        <v/>
      </c>
      <c r="AA143" s="26">
        <f>IF(A143="","",DATE(YEAR(A143),MONTH(A143),1))</f>
        <v/>
      </c>
    </row>
    <row r="144">
      <c r="A144" s="27" t="n"/>
      <c r="B144" s="28" t="n"/>
      <c r="C144" s="24" t="n"/>
      <c r="D144" s="24" t="n"/>
      <c r="E144" s="24" t="n"/>
      <c r="F144" s="29" t="n"/>
      <c r="G144" s="29" t="n"/>
      <c r="H144" s="29" t="n"/>
      <c r="I144" s="30" t="n"/>
      <c r="J144" s="31" t="n"/>
      <c r="K144" s="31" t="n"/>
      <c r="L144" s="19">
        <f>IF(OR(K144="",J144="",J144=0),"",K144/J144)</f>
        <v/>
      </c>
      <c r="M144" s="20">
        <f>IF(AND(A144="",C144=""),"",IF(N144="No","Skipped",IF(K144="","Active",IF(K144&gt;0,"Win",IF(K144&lt;0,"Loss","Breakeven")))))</f>
        <v/>
      </c>
      <c r="N144" s="24" t="n"/>
      <c r="O144" s="21" t="n"/>
      <c r="P144" s="24" t="n"/>
      <c r="Q144" s="32" t="n"/>
      <c r="R144" s="24" t="n"/>
      <c r="S144" s="21" t="n"/>
      <c r="T144" s="21" t="n"/>
      <c r="U144" s="21" t="n"/>
      <c r="V144" s="24" t="n"/>
      <c r="W144" s="25">
        <f>IF(K144="","",SUM($K$2:K144))</f>
        <v/>
      </c>
      <c r="X144" s="25">
        <f>IF(W144="","",MAX(0,MAX($W$2:W144)))</f>
        <v/>
      </c>
      <c r="Y144" s="25">
        <f>IF(W144="","",W144-X144)</f>
        <v/>
      </c>
      <c r="Z144" s="20">
        <f>IF(A144="","",CHOOSE(WEEKDAY(A144,2),"Mon","Tue","Wed","Thu","Fri","Sat","Sun"))</f>
        <v/>
      </c>
      <c r="AA144" s="26">
        <f>IF(A144="","",DATE(YEAR(A144),MONTH(A144),1))</f>
        <v/>
      </c>
    </row>
    <row r="145">
      <c r="A145" s="27" t="n"/>
      <c r="B145" s="28" t="n"/>
      <c r="C145" s="24" t="n"/>
      <c r="D145" s="24" t="n"/>
      <c r="E145" s="24" t="n"/>
      <c r="F145" s="29" t="n"/>
      <c r="G145" s="29" t="n"/>
      <c r="H145" s="29" t="n"/>
      <c r="I145" s="30" t="n"/>
      <c r="J145" s="31" t="n"/>
      <c r="K145" s="31" t="n"/>
      <c r="L145" s="19">
        <f>IF(OR(K145="",J145="",J145=0),"",K145/J145)</f>
        <v/>
      </c>
      <c r="M145" s="20">
        <f>IF(AND(A145="",C145=""),"",IF(N145="No","Skipped",IF(K145="","Active",IF(K145&gt;0,"Win",IF(K145&lt;0,"Loss","Breakeven")))))</f>
        <v/>
      </c>
      <c r="N145" s="24" t="n"/>
      <c r="O145" s="21" t="n"/>
      <c r="P145" s="24" t="n"/>
      <c r="Q145" s="32" t="n"/>
      <c r="R145" s="24" t="n"/>
      <c r="S145" s="21" t="n"/>
      <c r="T145" s="21" t="n"/>
      <c r="U145" s="21" t="n"/>
      <c r="V145" s="24" t="n"/>
      <c r="W145" s="25">
        <f>IF(K145="","",SUM($K$2:K145))</f>
        <v/>
      </c>
      <c r="X145" s="25">
        <f>IF(W145="","",MAX(0,MAX($W$2:W145)))</f>
        <v/>
      </c>
      <c r="Y145" s="25">
        <f>IF(W145="","",W145-X145)</f>
        <v/>
      </c>
      <c r="Z145" s="20">
        <f>IF(A145="","",CHOOSE(WEEKDAY(A145,2),"Mon","Tue","Wed","Thu","Fri","Sat","Sun"))</f>
        <v/>
      </c>
      <c r="AA145" s="26">
        <f>IF(A145="","",DATE(YEAR(A145),MONTH(A145),1))</f>
        <v/>
      </c>
    </row>
    <row r="146">
      <c r="A146" s="27" t="n"/>
      <c r="B146" s="28" t="n"/>
      <c r="C146" s="24" t="n"/>
      <c r="D146" s="24" t="n"/>
      <c r="E146" s="24" t="n"/>
      <c r="F146" s="29" t="n"/>
      <c r="G146" s="29" t="n"/>
      <c r="H146" s="29" t="n"/>
      <c r="I146" s="30" t="n"/>
      <c r="J146" s="31" t="n"/>
      <c r="K146" s="31" t="n"/>
      <c r="L146" s="19">
        <f>IF(OR(K146="",J146="",J146=0),"",K146/J146)</f>
        <v/>
      </c>
      <c r="M146" s="20">
        <f>IF(AND(A146="",C146=""),"",IF(N146="No","Skipped",IF(K146="","Active",IF(K146&gt;0,"Win",IF(K146&lt;0,"Loss","Breakeven")))))</f>
        <v/>
      </c>
      <c r="N146" s="24" t="n"/>
      <c r="O146" s="21" t="n"/>
      <c r="P146" s="24" t="n"/>
      <c r="Q146" s="32" t="n"/>
      <c r="R146" s="24" t="n"/>
      <c r="S146" s="21" t="n"/>
      <c r="T146" s="21" t="n"/>
      <c r="U146" s="21" t="n"/>
      <c r="V146" s="24" t="n"/>
      <c r="W146" s="25">
        <f>IF(K146="","",SUM($K$2:K146))</f>
        <v/>
      </c>
      <c r="X146" s="25">
        <f>IF(W146="","",MAX(0,MAX($W$2:W146)))</f>
        <v/>
      </c>
      <c r="Y146" s="25">
        <f>IF(W146="","",W146-X146)</f>
        <v/>
      </c>
      <c r="Z146" s="20">
        <f>IF(A146="","",CHOOSE(WEEKDAY(A146,2),"Mon","Tue","Wed","Thu","Fri","Sat","Sun"))</f>
        <v/>
      </c>
      <c r="AA146" s="26">
        <f>IF(A146="","",DATE(YEAR(A146),MONTH(A146),1))</f>
        <v/>
      </c>
    </row>
    <row r="147">
      <c r="A147" s="27" t="n"/>
      <c r="B147" s="28" t="n"/>
      <c r="C147" s="24" t="n"/>
      <c r="D147" s="24" t="n"/>
      <c r="E147" s="24" t="n"/>
      <c r="F147" s="29" t="n"/>
      <c r="G147" s="29" t="n"/>
      <c r="H147" s="29" t="n"/>
      <c r="I147" s="30" t="n"/>
      <c r="J147" s="31" t="n"/>
      <c r="K147" s="31" t="n"/>
      <c r="L147" s="19">
        <f>IF(OR(K147="",J147="",J147=0),"",K147/J147)</f>
        <v/>
      </c>
      <c r="M147" s="20">
        <f>IF(AND(A147="",C147=""),"",IF(N147="No","Skipped",IF(K147="","Active",IF(K147&gt;0,"Win",IF(K147&lt;0,"Loss","Breakeven")))))</f>
        <v/>
      </c>
      <c r="N147" s="24" t="n"/>
      <c r="O147" s="21" t="n"/>
      <c r="P147" s="24" t="n"/>
      <c r="Q147" s="32" t="n"/>
      <c r="R147" s="24" t="n"/>
      <c r="S147" s="21" t="n"/>
      <c r="T147" s="21" t="n"/>
      <c r="U147" s="21" t="n"/>
      <c r="V147" s="24" t="n"/>
      <c r="W147" s="25">
        <f>IF(K147="","",SUM($K$2:K147))</f>
        <v/>
      </c>
      <c r="X147" s="25">
        <f>IF(W147="","",MAX(0,MAX($W$2:W147)))</f>
        <v/>
      </c>
      <c r="Y147" s="25">
        <f>IF(W147="","",W147-X147)</f>
        <v/>
      </c>
      <c r="Z147" s="20">
        <f>IF(A147="","",CHOOSE(WEEKDAY(A147,2),"Mon","Tue","Wed","Thu","Fri","Sat","Sun"))</f>
        <v/>
      </c>
      <c r="AA147" s="26">
        <f>IF(A147="","",DATE(YEAR(A147),MONTH(A147),1))</f>
        <v/>
      </c>
    </row>
    <row r="148">
      <c r="A148" s="27" t="n"/>
      <c r="B148" s="28" t="n"/>
      <c r="C148" s="24" t="n"/>
      <c r="D148" s="24" t="n"/>
      <c r="E148" s="24" t="n"/>
      <c r="F148" s="29" t="n"/>
      <c r="G148" s="29" t="n"/>
      <c r="H148" s="29" t="n"/>
      <c r="I148" s="30" t="n"/>
      <c r="J148" s="31" t="n"/>
      <c r="K148" s="31" t="n"/>
      <c r="L148" s="19">
        <f>IF(OR(K148="",J148="",J148=0),"",K148/J148)</f>
        <v/>
      </c>
      <c r="M148" s="20">
        <f>IF(AND(A148="",C148=""),"",IF(N148="No","Skipped",IF(K148="","Active",IF(K148&gt;0,"Win",IF(K148&lt;0,"Loss","Breakeven")))))</f>
        <v/>
      </c>
      <c r="N148" s="24" t="n"/>
      <c r="O148" s="21" t="n"/>
      <c r="P148" s="24" t="n"/>
      <c r="Q148" s="32" t="n"/>
      <c r="R148" s="24" t="n"/>
      <c r="S148" s="21" t="n"/>
      <c r="T148" s="21" t="n"/>
      <c r="U148" s="21" t="n"/>
      <c r="V148" s="24" t="n"/>
      <c r="W148" s="25">
        <f>IF(K148="","",SUM($K$2:K148))</f>
        <v/>
      </c>
      <c r="X148" s="25">
        <f>IF(W148="","",MAX(0,MAX($W$2:W148)))</f>
        <v/>
      </c>
      <c r="Y148" s="25">
        <f>IF(W148="","",W148-X148)</f>
        <v/>
      </c>
      <c r="Z148" s="20">
        <f>IF(A148="","",CHOOSE(WEEKDAY(A148,2),"Mon","Tue","Wed","Thu","Fri","Sat","Sun"))</f>
        <v/>
      </c>
      <c r="AA148" s="26">
        <f>IF(A148="","",DATE(YEAR(A148),MONTH(A148),1))</f>
        <v/>
      </c>
    </row>
    <row r="149">
      <c r="A149" s="27" t="n"/>
      <c r="B149" s="28" t="n"/>
      <c r="C149" s="24" t="n"/>
      <c r="D149" s="24" t="n"/>
      <c r="E149" s="24" t="n"/>
      <c r="F149" s="29" t="n"/>
      <c r="G149" s="29" t="n"/>
      <c r="H149" s="29" t="n"/>
      <c r="I149" s="30" t="n"/>
      <c r="J149" s="31" t="n"/>
      <c r="K149" s="31" t="n"/>
      <c r="L149" s="19">
        <f>IF(OR(K149="",J149="",J149=0),"",K149/J149)</f>
        <v/>
      </c>
      <c r="M149" s="20">
        <f>IF(AND(A149="",C149=""),"",IF(N149="No","Skipped",IF(K149="","Active",IF(K149&gt;0,"Win",IF(K149&lt;0,"Loss","Breakeven")))))</f>
        <v/>
      </c>
      <c r="N149" s="24" t="n"/>
      <c r="O149" s="21" t="n"/>
      <c r="P149" s="24" t="n"/>
      <c r="Q149" s="32" t="n"/>
      <c r="R149" s="24" t="n"/>
      <c r="S149" s="21" t="n"/>
      <c r="T149" s="21" t="n"/>
      <c r="U149" s="21" t="n"/>
      <c r="V149" s="24" t="n"/>
      <c r="W149" s="25">
        <f>IF(K149="","",SUM($K$2:K149))</f>
        <v/>
      </c>
      <c r="X149" s="25">
        <f>IF(W149="","",MAX(0,MAX($W$2:W149)))</f>
        <v/>
      </c>
      <c r="Y149" s="25">
        <f>IF(W149="","",W149-X149)</f>
        <v/>
      </c>
      <c r="Z149" s="20">
        <f>IF(A149="","",CHOOSE(WEEKDAY(A149,2),"Mon","Tue","Wed","Thu","Fri","Sat","Sun"))</f>
        <v/>
      </c>
      <c r="AA149" s="26">
        <f>IF(A149="","",DATE(YEAR(A149),MONTH(A149),1))</f>
        <v/>
      </c>
    </row>
    <row r="150">
      <c r="A150" s="27" t="n"/>
      <c r="B150" s="28" t="n"/>
      <c r="C150" s="24" t="n"/>
      <c r="D150" s="24" t="n"/>
      <c r="E150" s="24" t="n"/>
      <c r="F150" s="29" t="n"/>
      <c r="G150" s="29" t="n"/>
      <c r="H150" s="29" t="n"/>
      <c r="I150" s="30" t="n"/>
      <c r="J150" s="31" t="n"/>
      <c r="K150" s="31" t="n"/>
      <c r="L150" s="19">
        <f>IF(OR(K150="",J150="",J150=0),"",K150/J150)</f>
        <v/>
      </c>
      <c r="M150" s="20">
        <f>IF(AND(A150="",C150=""),"",IF(N150="No","Skipped",IF(K150="","Active",IF(K150&gt;0,"Win",IF(K150&lt;0,"Loss","Breakeven")))))</f>
        <v/>
      </c>
      <c r="N150" s="24" t="n"/>
      <c r="O150" s="21" t="n"/>
      <c r="P150" s="24" t="n"/>
      <c r="Q150" s="32" t="n"/>
      <c r="R150" s="24" t="n"/>
      <c r="S150" s="21" t="n"/>
      <c r="T150" s="21" t="n"/>
      <c r="U150" s="21" t="n"/>
      <c r="V150" s="24" t="n"/>
      <c r="W150" s="25">
        <f>IF(K150="","",SUM($K$2:K150))</f>
        <v/>
      </c>
      <c r="X150" s="25">
        <f>IF(W150="","",MAX(0,MAX($W$2:W150)))</f>
        <v/>
      </c>
      <c r="Y150" s="25">
        <f>IF(W150="","",W150-X150)</f>
        <v/>
      </c>
      <c r="Z150" s="20">
        <f>IF(A150="","",CHOOSE(WEEKDAY(A150,2),"Mon","Tue","Wed","Thu","Fri","Sat","Sun"))</f>
        <v/>
      </c>
      <c r="AA150" s="26">
        <f>IF(A150="","",DATE(YEAR(A150),MONTH(A150),1))</f>
        <v/>
      </c>
    </row>
    <row r="151">
      <c r="A151" s="27" t="n"/>
      <c r="B151" s="28" t="n"/>
      <c r="C151" s="24" t="n"/>
      <c r="D151" s="24" t="n"/>
      <c r="E151" s="24" t="n"/>
      <c r="F151" s="29" t="n"/>
      <c r="G151" s="29" t="n"/>
      <c r="H151" s="29" t="n"/>
      <c r="I151" s="30" t="n"/>
      <c r="J151" s="31" t="n"/>
      <c r="K151" s="31" t="n"/>
      <c r="L151" s="19">
        <f>IF(OR(K151="",J151="",J151=0),"",K151/J151)</f>
        <v/>
      </c>
      <c r="M151" s="20">
        <f>IF(AND(A151="",C151=""),"",IF(N151="No","Skipped",IF(K151="","Active",IF(K151&gt;0,"Win",IF(K151&lt;0,"Loss","Breakeven")))))</f>
        <v/>
      </c>
      <c r="N151" s="24" t="n"/>
      <c r="O151" s="21" t="n"/>
      <c r="P151" s="24" t="n"/>
      <c r="Q151" s="32" t="n"/>
      <c r="R151" s="24" t="n"/>
      <c r="S151" s="21" t="n"/>
      <c r="T151" s="21" t="n"/>
      <c r="U151" s="21" t="n"/>
      <c r="V151" s="24" t="n"/>
      <c r="W151" s="25">
        <f>IF(K151="","",SUM($K$2:K151))</f>
        <v/>
      </c>
      <c r="X151" s="25">
        <f>IF(W151="","",MAX(0,MAX($W$2:W151)))</f>
        <v/>
      </c>
      <c r="Y151" s="25">
        <f>IF(W151="","",W151-X151)</f>
        <v/>
      </c>
      <c r="Z151" s="20">
        <f>IF(A151="","",CHOOSE(WEEKDAY(A151,2),"Mon","Tue","Wed","Thu","Fri","Sat","Sun"))</f>
        <v/>
      </c>
      <c r="AA151" s="26">
        <f>IF(A151="","",DATE(YEAR(A151),MONTH(A151),1))</f>
        <v/>
      </c>
    </row>
    <row r="152">
      <c r="A152" s="27" t="n"/>
      <c r="B152" s="28" t="n"/>
      <c r="C152" s="24" t="n"/>
      <c r="D152" s="24" t="n"/>
      <c r="E152" s="24" t="n"/>
      <c r="F152" s="29" t="n"/>
      <c r="G152" s="29" t="n"/>
      <c r="H152" s="29" t="n"/>
      <c r="I152" s="30" t="n"/>
      <c r="J152" s="31" t="n"/>
      <c r="K152" s="31" t="n"/>
      <c r="L152" s="19">
        <f>IF(OR(K152="",J152="",J152=0),"",K152/J152)</f>
        <v/>
      </c>
      <c r="M152" s="20">
        <f>IF(AND(A152="",C152=""),"",IF(N152="No","Skipped",IF(K152="","Active",IF(K152&gt;0,"Win",IF(K152&lt;0,"Loss","Breakeven")))))</f>
        <v/>
      </c>
      <c r="N152" s="24" t="n"/>
      <c r="O152" s="21" t="n"/>
      <c r="P152" s="24" t="n"/>
      <c r="Q152" s="32" t="n"/>
      <c r="R152" s="24" t="n"/>
      <c r="S152" s="21" t="n"/>
      <c r="T152" s="21" t="n"/>
      <c r="U152" s="21" t="n"/>
      <c r="V152" s="24" t="n"/>
      <c r="W152" s="25">
        <f>IF(K152="","",SUM($K$2:K152))</f>
        <v/>
      </c>
      <c r="X152" s="25">
        <f>IF(W152="","",MAX(0,MAX($W$2:W152)))</f>
        <v/>
      </c>
      <c r="Y152" s="25">
        <f>IF(W152="","",W152-X152)</f>
        <v/>
      </c>
      <c r="Z152" s="20">
        <f>IF(A152="","",CHOOSE(WEEKDAY(A152,2),"Mon","Tue","Wed","Thu","Fri","Sat","Sun"))</f>
        <v/>
      </c>
      <c r="AA152" s="26">
        <f>IF(A152="","",DATE(YEAR(A152),MONTH(A152),1))</f>
        <v/>
      </c>
    </row>
    <row r="153">
      <c r="A153" s="27" t="n"/>
      <c r="B153" s="28" t="n"/>
      <c r="C153" s="24" t="n"/>
      <c r="D153" s="24" t="n"/>
      <c r="E153" s="24" t="n"/>
      <c r="F153" s="29" t="n"/>
      <c r="G153" s="29" t="n"/>
      <c r="H153" s="29" t="n"/>
      <c r="I153" s="30" t="n"/>
      <c r="J153" s="31" t="n"/>
      <c r="K153" s="31" t="n"/>
      <c r="L153" s="19">
        <f>IF(OR(K153="",J153="",J153=0),"",K153/J153)</f>
        <v/>
      </c>
      <c r="M153" s="20">
        <f>IF(AND(A153="",C153=""),"",IF(N153="No","Skipped",IF(K153="","Active",IF(K153&gt;0,"Win",IF(K153&lt;0,"Loss","Breakeven")))))</f>
        <v/>
      </c>
      <c r="N153" s="24" t="n"/>
      <c r="O153" s="21" t="n"/>
      <c r="P153" s="24" t="n"/>
      <c r="Q153" s="32" t="n"/>
      <c r="R153" s="24" t="n"/>
      <c r="S153" s="21" t="n"/>
      <c r="T153" s="21" t="n"/>
      <c r="U153" s="21" t="n"/>
      <c r="V153" s="24" t="n"/>
      <c r="W153" s="25">
        <f>IF(K153="","",SUM($K$2:K153))</f>
        <v/>
      </c>
      <c r="X153" s="25">
        <f>IF(W153="","",MAX(0,MAX($W$2:W153)))</f>
        <v/>
      </c>
      <c r="Y153" s="25">
        <f>IF(W153="","",W153-X153)</f>
        <v/>
      </c>
      <c r="Z153" s="20">
        <f>IF(A153="","",CHOOSE(WEEKDAY(A153,2),"Mon","Tue","Wed","Thu","Fri","Sat","Sun"))</f>
        <v/>
      </c>
      <c r="AA153" s="26">
        <f>IF(A153="","",DATE(YEAR(A153),MONTH(A153),1))</f>
        <v/>
      </c>
    </row>
    <row r="154">
      <c r="A154" s="27" t="n"/>
      <c r="B154" s="28" t="n"/>
      <c r="C154" s="24" t="n"/>
      <c r="D154" s="24" t="n"/>
      <c r="E154" s="24" t="n"/>
      <c r="F154" s="29" t="n"/>
      <c r="G154" s="29" t="n"/>
      <c r="H154" s="29" t="n"/>
      <c r="I154" s="30" t="n"/>
      <c r="J154" s="31" t="n"/>
      <c r="K154" s="31" t="n"/>
      <c r="L154" s="19">
        <f>IF(OR(K154="",J154="",J154=0),"",K154/J154)</f>
        <v/>
      </c>
      <c r="M154" s="20">
        <f>IF(AND(A154="",C154=""),"",IF(N154="No","Skipped",IF(K154="","Active",IF(K154&gt;0,"Win",IF(K154&lt;0,"Loss","Breakeven")))))</f>
        <v/>
      </c>
      <c r="N154" s="24" t="n"/>
      <c r="O154" s="21" t="n"/>
      <c r="P154" s="24" t="n"/>
      <c r="Q154" s="32" t="n"/>
      <c r="R154" s="24" t="n"/>
      <c r="S154" s="21" t="n"/>
      <c r="T154" s="21" t="n"/>
      <c r="U154" s="21" t="n"/>
      <c r="V154" s="24" t="n"/>
      <c r="W154" s="25">
        <f>IF(K154="","",SUM($K$2:K154))</f>
        <v/>
      </c>
      <c r="X154" s="25">
        <f>IF(W154="","",MAX(0,MAX($W$2:W154)))</f>
        <v/>
      </c>
      <c r="Y154" s="25">
        <f>IF(W154="","",W154-X154)</f>
        <v/>
      </c>
      <c r="Z154" s="20">
        <f>IF(A154="","",CHOOSE(WEEKDAY(A154,2),"Mon","Tue","Wed","Thu","Fri","Sat","Sun"))</f>
        <v/>
      </c>
      <c r="AA154" s="26">
        <f>IF(A154="","",DATE(YEAR(A154),MONTH(A154),1))</f>
        <v/>
      </c>
    </row>
    <row r="155">
      <c r="A155" s="27" t="n"/>
      <c r="B155" s="28" t="n"/>
      <c r="C155" s="24" t="n"/>
      <c r="D155" s="24" t="n"/>
      <c r="E155" s="24" t="n"/>
      <c r="F155" s="29" t="n"/>
      <c r="G155" s="29" t="n"/>
      <c r="H155" s="29" t="n"/>
      <c r="I155" s="30" t="n"/>
      <c r="J155" s="31" t="n"/>
      <c r="K155" s="31" t="n"/>
      <c r="L155" s="19">
        <f>IF(OR(K155="",J155="",J155=0),"",K155/J155)</f>
        <v/>
      </c>
      <c r="M155" s="20">
        <f>IF(AND(A155="",C155=""),"",IF(N155="No","Skipped",IF(K155="","Active",IF(K155&gt;0,"Win",IF(K155&lt;0,"Loss","Breakeven")))))</f>
        <v/>
      </c>
      <c r="N155" s="24" t="n"/>
      <c r="O155" s="21" t="n"/>
      <c r="P155" s="24" t="n"/>
      <c r="Q155" s="32" t="n"/>
      <c r="R155" s="24" t="n"/>
      <c r="S155" s="21" t="n"/>
      <c r="T155" s="21" t="n"/>
      <c r="U155" s="21" t="n"/>
      <c r="V155" s="24" t="n"/>
      <c r="W155" s="25">
        <f>IF(K155="","",SUM($K$2:K155))</f>
        <v/>
      </c>
      <c r="X155" s="25">
        <f>IF(W155="","",MAX(0,MAX($W$2:W155)))</f>
        <v/>
      </c>
      <c r="Y155" s="25">
        <f>IF(W155="","",W155-X155)</f>
        <v/>
      </c>
      <c r="Z155" s="20">
        <f>IF(A155="","",CHOOSE(WEEKDAY(A155,2),"Mon","Tue","Wed","Thu","Fri","Sat","Sun"))</f>
        <v/>
      </c>
      <c r="AA155" s="26">
        <f>IF(A155="","",DATE(YEAR(A155),MONTH(A155),1))</f>
        <v/>
      </c>
    </row>
    <row r="156">
      <c r="A156" s="27" t="n"/>
      <c r="B156" s="28" t="n"/>
      <c r="C156" s="24" t="n"/>
      <c r="D156" s="24" t="n"/>
      <c r="E156" s="24" t="n"/>
      <c r="F156" s="29" t="n"/>
      <c r="G156" s="29" t="n"/>
      <c r="H156" s="29" t="n"/>
      <c r="I156" s="30" t="n"/>
      <c r="J156" s="31" t="n"/>
      <c r="K156" s="31" t="n"/>
      <c r="L156" s="19">
        <f>IF(OR(K156="",J156="",J156=0),"",K156/J156)</f>
        <v/>
      </c>
      <c r="M156" s="20">
        <f>IF(AND(A156="",C156=""),"",IF(N156="No","Skipped",IF(K156="","Active",IF(K156&gt;0,"Win",IF(K156&lt;0,"Loss","Breakeven")))))</f>
        <v/>
      </c>
      <c r="N156" s="24" t="n"/>
      <c r="O156" s="21" t="n"/>
      <c r="P156" s="24" t="n"/>
      <c r="Q156" s="32" t="n"/>
      <c r="R156" s="24" t="n"/>
      <c r="S156" s="21" t="n"/>
      <c r="T156" s="21" t="n"/>
      <c r="U156" s="21" t="n"/>
      <c r="V156" s="24" t="n"/>
      <c r="W156" s="25">
        <f>IF(K156="","",SUM($K$2:K156))</f>
        <v/>
      </c>
      <c r="X156" s="25">
        <f>IF(W156="","",MAX(0,MAX($W$2:W156)))</f>
        <v/>
      </c>
      <c r="Y156" s="25">
        <f>IF(W156="","",W156-X156)</f>
        <v/>
      </c>
      <c r="Z156" s="20">
        <f>IF(A156="","",CHOOSE(WEEKDAY(A156,2),"Mon","Tue","Wed","Thu","Fri","Sat","Sun"))</f>
        <v/>
      </c>
      <c r="AA156" s="26">
        <f>IF(A156="","",DATE(YEAR(A156),MONTH(A156),1))</f>
        <v/>
      </c>
    </row>
    <row r="157">
      <c r="A157" s="27" t="n"/>
      <c r="B157" s="28" t="n"/>
      <c r="C157" s="24" t="n"/>
      <c r="D157" s="24" t="n"/>
      <c r="E157" s="24" t="n"/>
      <c r="F157" s="29" t="n"/>
      <c r="G157" s="29" t="n"/>
      <c r="H157" s="29" t="n"/>
      <c r="I157" s="30" t="n"/>
      <c r="J157" s="31" t="n"/>
      <c r="K157" s="31" t="n"/>
      <c r="L157" s="19">
        <f>IF(OR(K157="",J157="",J157=0),"",K157/J157)</f>
        <v/>
      </c>
      <c r="M157" s="20">
        <f>IF(AND(A157="",C157=""),"",IF(N157="No","Skipped",IF(K157="","Active",IF(K157&gt;0,"Win",IF(K157&lt;0,"Loss","Breakeven")))))</f>
        <v/>
      </c>
      <c r="N157" s="24" t="n"/>
      <c r="O157" s="21" t="n"/>
      <c r="P157" s="24" t="n"/>
      <c r="Q157" s="32" t="n"/>
      <c r="R157" s="24" t="n"/>
      <c r="S157" s="21" t="n"/>
      <c r="T157" s="21" t="n"/>
      <c r="U157" s="21" t="n"/>
      <c r="V157" s="24" t="n"/>
      <c r="W157" s="25">
        <f>IF(K157="","",SUM($K$2:K157))</f>
        <v/>
      </c>
      <c r="X157" s="25">
        <f>IF(W157="","",MAX(0,MAX($W$2:W157)))</f>
        <v/>
      </c>
      <c r="Y157" s="25">
        <f>IF(W157="","",W157-X157)</f>
        <v/>
      </c>
      <c r="Z157" s="20">
        <f>IF(A157="","",CHOOSE(WEEKDAY(A157,2),"Mon","Tue","Wed","Thu","Fri","Sat","Sun"))</f>
        <v/>
      </c>
      <c r="AA157" s="26">
        <f>IF(A157="","",DATE(YEAR(A157),MONTH(A157),1))</f>
        <v/>
      </c>
    </row>
    <row r="158">
      <c r="A158" s="27" t="n"/>
      <c r="B158" s="28" t="n"/>
      <c r="C158" s="24" t="n"/>
      <c r="D158" s="24" t="n"/>
      <c r="E158" s="24" t="n"/>
      <c r="F158" s="29" t="n"/>
      <c r="G158" s="29" t="n"/>
      <c r="H158" s="29" t="n"/>
      <c r="I158" s="30" t="n"/>
      <c r="J158" s="31" t="n"/>
      <c r="K158" s="31" t="n"/>
      <c r="L158" s="19">
        <f>IF(OR(K158="",J158="",J158=0),"",K158/J158)</f>
        <v/>
      </c>
      <c r="M158" s="20">
        <f>IF(AND(A158="",C158=""),"",IF(N158="No","Skipped",IF(K158="","Active",IF(K158&gt;0,"Win",IF(K158&lt;0,"Loss","Breakeven")))))</f>
        <v/>
      </c>
      <c r="N158" s="24" t="n"/>
      <c r="O158" s="21" t="n"/>
      <c r="P158" s="24" t="n"/>
      <c r="Q158" s="32" t="n"/>
      <c r="R158" s="24" t="n"/>
      <c r="S158" s="21" t="n"/>
      <c r="T158" s="21" t="n"/>
      <c r="U158" s="21" t="n"/>
      <c r="V158" s="24" t="n"/>
      <c r="W158" s="25">
        <f>IF(K158="","",SUM($K$2:K158))</f>
        <v/>
      </c>
      <c r="X158" s="25">
        <f>IF(W158="","",MAX(0,MAX($W$2:W158)))</f>
        <v/>
      </c>
      <c r="Y158" s="25">
        <f>IF(W158="","",W158-X158)</f>
        <v/>
      </c>
      <c r="Z158" s="20">
        <f>IF(A158="","",CHOOSE(WEEKDAY(A158,2),"Mon","Tue","Wed","Thu","Fri","Sat","Sun"))</f>
        <v/>
      </c>
      <c r="AA158" s="26">
        <f>IF(A158="","",DATE(YEAR(A158),MONTH(A158),1))</f>
        <v/>
      </c>
    </row>
    <row r="159">
      <c r="A159" s="27" t="n"/>
      <c r="B159" s="28" t="n"/>
      <c r="C159" s="24" t="n"/>
      <c r="D159" s="24" t="n"/>
      <c r="E159" s="24" t="n"/>
      <c r="F159" s="29" t="n"/>
      <c r="G159" s="29" t="n"/>
      <c r="H159" s="29" t="n"/>
      <c r="I159" s="30" t="n"/>
      <c r="J159" s="31" t="n"/>
      <c r="K159" s="31" t="n"/>
      <c r="L159" s="19">
        <f>IF(OR(K159="",J159="",J159=0),"",K159/J159)</f>
        <v/>
      </c>
      <c r="M159" s="20">
        <f>IF(AND(A159="",C159=""),"",IF(N159="No","Skipped",IF(K159="","Active",IF(K159&gt;0,"Win",IF(K159&lt;0,"Loss","Breakeven")))))</f>
        <v/>
      </c>
      <c r="N159" s="24" t="n"/>
      <c r="O159" s="21" t="n"/>
      <c r="P159" s="24" t="n"/>
      <c r="Q159" s="32" t="n"/>
      <c r="R159" s="24" t="n"/>
      <c r="S159" s="21" t="n"/>
      <c r="T159" s="21" t="n"/>
      <c r="U159" s="21" t="n"/>
      <c r="V159" s="24" t="n"/>
      <c r="W159" s="25">
        <f>IF(K159="","",SUM($K$2:K159))</f>
        <v/>
      </c>
      <c r="X159" s="25">
        <f>IF(W159="","",MAX(0,MAX($W$2:W159)))</f>
        <v/>
      </c>
      <c r="Y159" s="25">
        <f>IF(W159="","",W159-X159)</f>
        <v/>
      </c>
      <c r="Z159" s="20">
        <f>IF(A159="","",CHOOSE(WEEKDAY(A159,2),"Mon","Tue","Wed","Thu","Fri","Sat","Sun"))</f>
        <v/>
      </c>
      <c r="AA159" s="26">
        <f>IF(A159="","",DATE(YEAR(A159),MONTH(A159),1))</f>
        <v/>
      </c>
    </row>
    <row r="160">
      <c r="A160" s="27" t="n"/>
      <c r="B160" s="28" t="n"/>
      <c r="C160" s="24" t="n"/>
      <c r="D160" s="24" t="n"/>
      <c r="E160" s="24" t="n"/>
      <c r="F160" s="29" t="n"/>
      <c r="G160" s="29" t="n"/>
      <c r="H160" s="29" t="n"/>
      <c r="I160" s="30" t="n"/>
      <c r="J160" s="31" t="n"/>
      <c r="K160" s="31" t="n"/>
      <c r="L160" s="19">
        <f>IF(OR(K160="",J160="",J160=0),"",K160/J160)</f>
        <v/>
      </c>
      <c r="M160" s="20">
        <f>IF(AND(A160="",C160=""),"",IF(N160="No","Skipped",IF(K160="","Active",IF(K160&gt;0,"Win",IF(K160&lt;0,"Loss","Breakeven")))))</f>
        <v/>
      </c>
      <c r="N160" s="24" t="n"/>
      <c r="O160" s="21" t="n"/>
      <c r="P160" s="24" t="n"/>
      <c r="Q160" s="32" t="n"/>
      <c r="R160" s="24" t="n"/>
      <c r="S160" s="21" t="n"/>
      <c r="T160" s="21" t="n"/>
      <c r="U160" s="21" t="n"/>
      <c r="V160" s="24" t="n"/>
      <c r="W160" s="25">
        <f>IF(K160="","",SUM($K$2:K160))</f>
        <v/>
      </c>
      <c r="X160" s="25">
        <f>IF(W160="","",MAX(0,MAX($W$2:W160)))</f>
        <v/>
      </c>
      <c r="Y160" s="25">
        <f>IF(W160="","",W160-X160)</f>
        <v/>
      </c>
      <c r="Z160" s="20">
        <f>IF(A160="","",CHOOSE(WEEKDAY(A160,2),"Mon","Tue","Wed","Thu","Fri","Sat","Sun"))</f>
        <v/>
      </c>
      <c r="AA160" s="26">
        <f>IF(A160="","",DATE(YEAR(A160),MONTH(A160),1))</f>
        <v/>
      </c>
    </row>
    <row r="161">
      <c r="A161" s="27" t="n"/>
      <c r="B161" s="28" t="n"/>
      <c r="C161" s="24" t="n"/>
      <c r="D161" s="24" t="n"/>
      <c r="E161" s="24" t="n"/>
      <c r="F161" s="29" t="n"/>
      <c r="G161" s="29" t="n"/>
      <c r="H161" s="29" t="n"/>
      <c r="I161" s="30" t="n"/>
      <c r="J161" s="31" t="n"/>
      <c r="K161" s="31" t="n"/>
      <c r="L161" s="19">
        <f>IF(OR(K161="",J161="",J161=0),"",K161/J161)</f>
        <v/>
      </c>
      <c r="M161" s="20">
        <f>IF(AND(A161="",C161=""),"",IF(N161="No","Skipped",IF(K161="","Active",IF(K161&gt;0,"Win",IF(K161&lt;0,"Loss","Breakeven")))))</f>
        <v/>
      </c>
      <c r="N161" s="24" t="n"/>
      <c r="O161" s="21" t="n"/>
      <c r="P161" s="24" t="n"/>
      <c r="Q161" s="32" t="n"/>
      <c r="R161" s="24" t="n"/>
      <c r="S161" s="21" t="n"/>
      <c r="T161" s="21" t="n"/>
      <c r="U161" s="21" t="n"/>
      <c r="V161" s="24" t="n"/>
      <c r="W161" s="25">
        <f>IF(K161="","",SUM($K$2:K161))</f>
        <v/>
      </c>
      <c r="X161" s="25">
        <f>IF(W161="","",MAX(0,MAX($W$2:W161)))</f>
        <v/>
      </c>
      <c r="Y161" s="25">
        <f>IF(W161="","",W161-X161)</f>
        <v/>
      </c>
      <c r="Z161" s="20">
        <f>IF(A161="","",CHOOSE(WEEKDAY(A161,2),"Mon","Tue","Wed","Thu","Fri","Sat","Sun"))</f>
        <v/>
      </c>
      <c r="AA161" s="26">
        <f>IF(A161="","",DATE(YEAR(A161),MONTH(A161),1))</f>
        <v/>
      </c>
    </row>
    <row r="162">
      <c r="A162" s="27" t="n"/>
      <c r="B162" s="28" t="n"/>
      <c r="C162" s="24" t="n"/>
      <c r="D162" s="24" t="n"/>
      <c r="E162" s="24" t="n"/>
      <c r="F162" s="29" t="n"/>
      <c r="G162" s="29" t="n"/>
      <c r="H162" s="29" t="n"/>
      <c r="I162" s="30" t="n"/>
      <c r="J162" s="31" t="n"/>
      <c r="K162" s="31" t="n"/>
      <c r="L162" s="19">
        <f>IF(OR(K162="",J162="",J162=0),"",K162/J162)</f>
        <v/>
      </c>
      <c r="M162" s="20">
        <f>IF(AND(A162="",C162=""),"",IF(N162="No","Skipped",IF(K162="","Active",IF(K162&gt;0,"Win",IF(K162&lt;0,"Loss","Breakeven")))))</f>
        <v/>
      </c>
      <c r="N162" s="24" t="n"/>
      <c r="O162" s="21" t="n"/>
      <c r="P162" s="24" t="n"/>
      <c r="Q162" s="32" t="n"/>
      <c r="R162" s="24" t="n"/>
      <c r="S162" s="21" t="n"/>
      <c r="T162" s="21" t="n"/>
      <c r="U162" s="21" t="n"/>
      <c r="V162" s="24" t="n"/>
      <c r="W162" s="25">
        <f>IF(K162="","",SUM($K$2:K162))</f>
        <v/>
      </c>
      <c r="X162" s="25">
        <f>IF(W162="","",MAX(0,MAX($W$2:W162)))</f>
        <v/>
      </c>
      <c r="Y162" s="25">
        <f>IF(W162="","",W162-X162)</f>
        <v/>
      </c>
      <c r="Z162" s="20">
        <f>IF(A162="","",CHOOSE(WEEKDAY(A162,2),"Mon","Tue","Wed","Thu","Fri","Sat","Sun"))</f>
        <v/>
      </c>
      <c r="AA162" s="26">
        <f>IF(A162="","",DATE(YEAR(A162),MONTH(A162),1))</f>
        <v/>
      </c>
    </row>
    <row r="163">
      <c r="A163" s="27" t="n"/>
      <c r="B163" s="28" t="n"/>
      <c r="C163" s="24" t="n"/>
      <c r="D163" s="24" t="n"/>
      <c r="E163" s="24" t="n"/>
      <c r="F163" s="29" t="n"/>
      <c r="G163" s="29" t="n"/>
      <c r="H163" s="29" t="n"/>
      <c r="I163" s="30" t="n"/>
      <c r="J163" s="31" t="n"/>
      <c r="K163" s="31" t="n"/>
      <c r="L163" s="19">
        <f>IF(OR(K163="",J163="",J163=0),"",K163/J163)</f>
        <v/>
      </c>
      <c r="M163" s="20">
        <f>IF(AND(A163="",C163=""),"",IF(N163="No","Skipped",IF(K163="","Active",IF(K163&gt;0,"Win",IF(K163&lt;0,"Loss","Breakeven")))))</f>
        <v/>
      </c>
      <c r="N163" s="24" t="n"/>
      <c r="O163" s="21" t="n"/>
      <c r="P163" s="24" t="n"/>
      <c r="Q163" s="32" t="n"/>
      <c r="R163" s="24" t="n"/>
      <c r="S163" s="21" t="n"/>
      <c r="T163" s="21" t="n"/>
      <c r="U163" s="21" t="n"/>
      <c r="V163" s="24" t="n"/>
      <c r="W163" s="25">
        <f>IF(K163="","",SUM($K$2:K163))</f>
        <v/>
      </c>
      <c r="X163" s="25">
        <f>IF(W163="","",MAX(0,MAX($W$2:W163)))</f>
        <v/>
      </c>
      <c r="Y163" s="25">
        <f>IF(W163="","",W163-X163)</f>
        <v/>
      </c>
      <c r="Z163" s="20">
        <f>IF(A163="","",CHOOSE(WEEKDAY(A163,2),"Mon","Tue","Wed","Thu","Fri","Sat","Sun"))</f>
        <v/>
      </c>
      <c r="AA163" s="26">
        <f>IF(A163="","",DATE(YEAR(A163),MONTH(A163),1))</f>
        <v/>
      </c>
    </row>
    <row r="164">
      <c r="A164" s="27" t="n"/>
      <c r="B164" s="28" t="n"/>
      <c r="C164" s="24" t="n"/>
      <c r="D164" s="24" t="n"/>
      <c r="E164" s="24" t="n"/>
      <c r="F164" s="29" t="n"/>
      <c r="G164" s="29" t="n"/>
      <c r="H164" s="29" t="n"/>
      <c r="I164" s="30" t="n"/>
      <c r="J164" s="31" t="n"/>
      <c r="K164" s="31" t="n"/>
      <c r="L164" s="19">
        <f>IF(OR(K164="",J164="",J164=0),"",K164/J164)</f>
        <v/>
      </c>
      <c r="M164" s="20">
        <f>IF(AND(A164="",C164=""),"",IF(N164="No","Skipped",IF(K164="","Active",IF(K164&gt;0,"Win",IF(K164&lt;0,"Loss","Breakeven")))))</f>
        <v/>
      </c>
      <c r="N164" s="24" t="n"/>
      <c r="O164" s="21" t="n"/>
      <c r="P164" s="24" t="n"/>
      <c r="Q164" s="32" t="n"/>
      <c r="R164" s="24" t="n"/>
      <c r="S164" s="21" t="n"/>
      <c r="T164" s="21" t="n"/>
      <c r="U164" s="21" t="n"/>
      <c r="V164" s="24" t="n"/>
      <c r="W164" s="25">
        <f>IF(K164="","",SUM($K$2:K164))</f>
        <v/>
      </c>
      <c r="X164" s="25">
        <f>IF(W164="","",MAX(0,MAX($W$2:W164)))</f>
        <v/>
      </c>
      <c r="Y164" s="25">
        <f>IF(W164="","",W164-X164)</f>
        <v/>
      </c>
      <c r="Z164" s="20">
        <f>IF(A164="","",CHOOSE(WEEKDAY(A164,2),"Mon","Tue","Wed","Thu","Fri","Sat","Sun"))</f>
        <v/>
      </c>
      <c r="AA164" s="26">
        <f>IF(A164="","",DATE(YEAR(A164),MONTH(A164),1))</f>
        <v/>
      </c>
    </row>
    <row r="165">
      <c r="A165" s="27" t="n"/>
      <c r="B165" s="28" t="n"/>
      <c r="C165" s="24" t="n"/>
      <c r="D165" s="24" t="n"/>
      <c r="E165" s="24" t="n"/>
      <c r="F165" s="29" t="n"/>
      <c r="G165" s="29" t="n"/>
      <c r="H165" s="29" t="n"/>
      <c r="I165" s="30" t="n"/>
      <c r="J165" s="31" t="n"/>
      <c r="K165" s="31" t="n"/>
      <c r="L165" s="19">
        <f>IF(OR(K165="",J165="",J165=0),"",K165/J165)</f>
        <v/>
      </c>
      <c r="M165" s="20">
        <f>IF(AND(A165="",C165=""),"",IF(N165="No","Skipped",IF(K165="","Active",IF(K165&gt;0,"Win",IF(K165&lt;0,"Loss","Breakeven")))))</f>
        <v/>
      </c>
      <c r="N165" s="24" t="n"/>
      <c r="O165" s="21" t="n"/>
      <c r="P165" s="24" t="n"/>
      <c r="Q165" s="32" t="n"/>
      <c r="R165" s="24" t="n"/>
      <c r="S165" s="21" t="n"/>
      <c r="T165" s="21" t="n"/>
      <c r="U165" s="21" t="n"/>
      <c r="V165" s="24" t="n"/>
      <c r="W165" s="25">
        <f>IF(K165="","",SUM($K$2:K165))</f>
        <v/>
      </c>
      <c r="X165" s="25">
        <f>IF(W165="","",MAX(0,MAX($W$2:W165)))</f>
        <v/>
      </c>
      <c r="Y165" s="25">
        <f>IF(W165="","",W165-X165)</f>
        <v/>
      </c>
      <c r="Z165" s="20">
        <f>IF(A165="","",CHOOSE(WEEKDAY(A165,2),"Mon","Tue","Wed","Thu","Fri","Sat","Sun"))</f>
        <v/>
      </c>
      <c r="AA165" s="26">
        <f>IF(A165="","",DATE(YEAR(A165),MONTH(A165),1))</f>
        <v/>
      </c>
    </row>
    <row r="166">
      <c r="A166" s="27" t="n"/>
      <c r="B166" s="28" t="n"/>
      <c r="C166" s="24" t="n"/>
      <c r="D166" s="24" t="n"/>
      <c r="E166" s="24" t="n"/>
      <c r="F166" s="29" t="n"/>
      <c r="G166" s="29" t="n"/>
      <c r="H166" s="29" t="n"/>
      <c r="I166" s="30" t="n"/>
      <c r="J166" s="31" t="n"/>
      <c r="K166" s="31" t="n"/>
      <c r="L166" s="19">
        <f>IF(OR(K166="",J166="",J166=0),"",K166/J166)</f>
        <v/>
      </c>
      <c r="M166" s="20">
        <f>IF(AND(A166="",C166=""),"",IF(N166="No","Skipped",IF(K166="","Active",IF(K166&gt;0,"Win",IF(K166&lt;0,"Loss","Breakeven")))))</f>
        <v/>
      </c>
      <c r="N166" s="24" t="n"/>
      <c r="O166" s="21" t="n"/>
      <c r="P166" s="24" t="n"/>
      <c r="Q166" s="32" t="n"/>
      <c r="R166" s="24" t="n"/>
      <c r="S166" s="21" t="n"/>
      <c r="T166" s="21" t="n"/>
      <c r="U166" s="21" t="n"/>
      <c r="V166" s="24" t="n"/>
      <c r="W166" s="25">
        <f>IF(K166="","",SUM($K$2:K166))</f>
        <v/>
      </c>
      <c r="X166" s="25">
        <f>IF(W166="","",MAX(0,MAX($W$2:W166)))</f>
        <v/>
      </c>
      <c r="Y166" s="25">
        <f>IF(W166="","",W166-X166)</f>
        <v/>
      </c>
      <c r="Z166" s="20">
        <f>IF(A166="","",CHOOSE(WEEKDAY(A166,2),"Mon","Tue","Wed","Thu","Fri","Sat","Sun"))</f>
        <v/>
      </c>
      <c r="AA166" s="26">
        <f>IF(A166="","",DATE(YEAR(A166),MONTH(A166),1))</f>
        <v/>
      </c>
    </row>
    <row r="167">
      <c r="A167" s="27" t="n"/>
      <c r="B167" s="28" t="n"/>
      <c r="C167" s="24" t="n"/>
      <c r="D167" s="24" t="n"/>
      <c r="E167" s="24" t="n"/>
      <c r="F167" s="29" t="n"/>
      <c r="G167" s="29" t="n"/>
      <c r="H167" s="29" t="n"/>
      <c r="I167" s="30" t="n"/>
      <c r="J167" s="31" t="n"/>
      <c r="K167" s="31" t="n"/>
      <c r="L167" s="19">
        <f>IF(OR(K167="",J167="",J167=0),"",K167/J167)</f>
        <v/>
      </c>
      <c r="M167" s="20">
        <f>IF(AND(A167="",C167=""),"",IF(N167="No","Skipped",IF(K167="","Active",IF(K167&gt;0,"Win",IF(K167&lt;0,"Loss","Breakeven")))))</f>
        <v/>
      </c>
      <c r="N167" s="24" t="n"/>
      <c r="O167" s="21" t="n"/>
      <c r="P167" s="24" t="n"/>
      <c r="Q167" s="32" t="n"/>
      <c r="R167" s="24" t="n"/>
      <c r="S167" s="21" t="n"/>
      <c r="T167" s="21" t="n"/>
      <c r="U167" s="21" t="n"/>
      <c r="V167" s="24" t="n"/>
      <c r="W167" s="25">
        <f>IF(K167="","",SUM($K$2:K167))</f>
        <v/>
      </c>
      <c r="X167" s="25">
        <f>IF(W167="","",MAX(0,MAX($W$2:W167)))</f>
        <v/>
      </c>
      <c r="Y167" s="25">
        <f>IF(W167="","",W167-X167)</f>
        <v/>
      </c>
      <c r="Z167" s="20">
        <f>IF(A167="","",CHOOSE(WEEKDAY(A167,2),"Mon","Tue","Wed","Thu","Fri","Sat","Sun"))</f>
        <v/>
      </c>
      <c r="AA167" s="26">
        <f>IF(A167="","",DATE(YEAR(A167),MONTH(A167),1))</f>
        <v/>
      </c>
    </row>
    <row r="168">
      <c r="A168" s="27" t="n"/>
      <c r="B168" s="28" t="n"/>
      <c r="C168" s="24" t="n"/>
      <c r="D168" s="24" t="n"/>
      <c r="E168" s="24" t="n"/>
      <c r="F168" s="29" t="n"/>
      <c r="G168" s="29" t="n"/>
      <c r="H168" s="29" t="n"/>
      <c r="I168" s="30" t="n"/>
      <c r="J168" s="31" t="n"/>
      <c r="K168" s="31" t="n"/>
      <c r="L168" s="19">
        <f>IF(OR(K168="",J168="",J168=0),"",K168/J168)</f>
        <v/>
      </c>
      <c r="M168" s="20">
        <f>IF(AND(A168="",C168=""),"",IF(N168="No","Skipped",IF(K168="","Active",IF(K168&gt;0,"Win",IF(K168&lt;0,"Loss","Breakeven")))))</f>
        <v/>
      </c>
      <c r="N168" s="24" t="n"/>
      <c r="O168" s="21" t="n"/>
      <c r="P168" s="24" t="n"/>
      <c r="Q168" s="32" t="n"/>
      <c r="R168" s="24" t="n"/>
      <c r="S168" s="21" t="n"/>
      <c r="T168" s="21" t="n"/>
      <c r="U168" s="21" t="n"/>
      <c r="V168" s="24" t="n"/>
      <c r="W168" s="25">
        <f>IF(K168="","",SUM($K$2:K168))</f>
        <v/>
      </c>
      <c r="X168" s="25">
        <f>IF(W168="","",MAX(0,MAX($W$2:W168)))</f>
        <v/>
      </c>
      <c r="Y168" s="25">
        <f>IF(W168="","",W168-X168)</f>
        <v/>
      </c>
      <c r="Z168" s="20">
        <f>IF(A168="","",CHOOSE(WEEKDAY(A168,2),"Mon","Tue","Wed","Thu","Fri","Sat","Sun"))</f>
        <v/>
      </c>
      <c r="AA168" s="26">
        <f>IF(A168="","",DATE(YEAR(A168),MONTH(A168),1))</f>
        <v/>
      </c>
    </row>
    <row r="169">
      <c r="A169" s="27" t="n"/>
      <c r="B169" s="28" t="n"/>
      <c r="C169" s="24" t="n"/>
      <c r="D169" s="24" t="n"/>
      <c r="E169" s="24" t="n"/>
      <c r="F169" s="29" t="n"/>
      <c r="G169" s="29" t="n"/>
      <c r="H169" s="29" t="n"/>
      <c r="I169" s="30" t="n"/>
      <c r="J169" s="31" t="n"/>
      <c r="K169" s="31" t="n"/>
      <c r="L169" s="19">
        <f>IF(OR(K169="",J169="",J169=0),"",K169/J169)</f>
        <v/>
      </c>
      <c r="M169" s="20">
        <f>IF(AND(A169="",C169=""),"",IF(N169="No","Skipped",IF(K169="","Active",IF(K169&gt;0,"Win",IF(K169&lt;0,"Loss","Breakeven")))))</f>
        <v/>
      </c>
      <c r="N169" s="24" t="n"/>
      <c r="O169" s="21" t="n"/>
      <c r="P169" s="24" t="n"/>
      <c r="Q169" s="32" t="n"/>
      <c r="R169" s="24" t="n"/>
      <c r="S169" s="21" t="n"/>
      <c r="T169" s="21" t="n"/>
      <c r="U169" s="21" t="n"/>
      <c r="V169" s="24" t="n"/>
      <c r="W169" s="25">
        <f>IF(K169="","",SUM($K$2:K169))</f>
        <v/>
      </c>
      <c r="X169" s="25">
        <f>IF(W169="","",MAX(0,MAX($W$2:W169)))</f>
        <v/>
      </c>
      <c r="Y169" s="25">
        <f>IF(W169="","",W169-X169)</f>
        <v/>
      </c>
      <c r="Z169" s="20">
        <f>IF(A169="","",CHOOSE(WEEKDAY(A169,2),"Mon","Tue","Wed","Thu","Fri","Sat","Sun"))</f>
        <v/>
      </c>
      <c r="AA169" s="26">
        <f>IF(A169="","",DATE(YEAR(A169),MONTH(A169),1))</f>
        <v/>
      </c>
    </row>
    <row r="170">
      <c r="A170" s="27" t="n"/>
      <c r="B170" s="28" t="n"/>
      <c r="C170" s="24" t="n"/>
      <c r="D170" s="24" t="n"/>
      <c r="E170" s="24" t="n"/>
      <c r="F170" s="29" t="n"/>
      <c r="G170" s="29" t="n"/>
      <c r="H170" s="29" t="n"/>
      <c r="I170" s="30" t="n"/>
      <c r="J170" s="31" t="n"/>
      <c r="K170" s="31" t="n"/>
      <c r="L170" s="19">
        <f>IF(OR(K170="",J170="",J170=0),"",K170/J170)</f>
        <v/>
      </c>
      <c r="M170" s="20">
        <f>IF(AND(A170="",C170=""),"",IF(N170="No","Skipped",IF(K170="","Active",IF(K170&gt;0,"Win",IF(K170&lt;0,"Loss","Breakeven")))))</f>
        <v/>
      </c>
      <c r="N170" s="24" t="n"/>
      <c r="O170" s="21" t="n"/>
      <c r="P170" s="24" t="n"/>
      <c r="Q170" s="32" t="n"/>
      <c r="R170" s="24" t="n"/>
      <c r="S170" s="21" t="n"/>
      <c r="T170" s="21" t="n"/>
      <c r="U170" s="21" t="n"/>
      <c r="V170" s="24" t="n"/>
      <c r="W170" s="25">
        <f>IF(K170="","",SUM($K$2:K170))</f>
        <v/>
      </c>
      <c r="X170" s="25">
        <f>IF(W170="","",MAX(0,MAX($W$2:W170)))</f>
        <v/>
      </c>
      <c r="Y170" s="25">
        <f>IF(W170="","",W170-X170)</f>
        <v/>
      </c>
      <c r="Z170" s="20">
        <f>IF(A170="","",CHOOSE(WEEKDAY(A170,2),"Mon","Tue","Wed","Thu","Fri","Sat","Sun"))</f>
        <v/>
      </c>
      <c r="AA170" s="26">
        <f>IF(A170="","",DATE(YEAR(A170),MONTH(A170),1))</f>
        <v/>
      </c>
    </row>
    <row r="171">
      <c r="A171" s="27" t="n"/>
      <c r="B171" s="28" t="n"/>
      <c r="C171" s="24" t="n"/>
      <c r="D171" s="24" t="n"/>
      <c r="E171" s="24" t="n"/>
      <c r="F171" s="29" t="n"/>
      <c r="G171" s="29" t="n"/>
      <c r="H171" s="29" t="n"/>
      <c r="I171" s="30" t="n"/>
      <c r="J171" s="31" t="n"/>
      <c r="K171" s="31" t="n"/>
      <c r="L171" s="19">
        <f>IF(OR(K171="",J171="",J171=0),"",K171/J171)</f>
        <v/>
      </c>
      <c r="M171" s="20">
        <f>IF(AND(A171="",C171=""),"",IF(N171="No","Skipped",IF(K171="","Active",IF(K171&gt;0,"Win",IF(K171&lt;0,"Loss","Breakeven")))))</f>
        <v/>
      </c>
      <c r="N171" s="24" t="n"/>
      <c r="O171" s="21" t="n"/>
      <c r="P171" s="24" t="n"/>
      <c r="Q171" s="32" t="n"/>
      <c r="R171" s="24" t="n"/>
      <c r="S171" s="21" t="n"/>
      <c r="T171" s="21" t="n"/>
      <c r="U171" s="21" t="n"/>
      <c r="V171" s="24" t="n"/>
      <c r="W171" s="25">
        <f>IF(K171="","",SUM($K$2:K171))</f>
        <v/>
      </c>
      <c r="X171" s="25">
        <f>IF(W171="","",MAX(0,MAX($W$2:W171)))</f>
        <v/>
      </c>
      <c r="Y171" s="25">
        <f>IF(W171="","",W171-X171)</f>
        <v/>
      </c>
      <c r="Z171" s="20">
        <f>IF(A171="","",CHOOSE(WEEKDAY(A171,2),"Mon","Tue","Wed","Thu","Fri","Sat","Sun"))</f>
        <v/>
      </c>
      <c r="AA171" s="26">
        <f>IF(A171="","",DATE(YEAR(A171),MONTH(A171),1))</f>
        <v/>
      </c>
    </row>
    <row r="172">
      <c r="A172" s="27" t="n"/>
      <c r="B172" s="28" t="n"/>
      <c r="C172" s="24" t="n"/>
      <c r="D172" s="24" t="n"/>
      <c r="E172" s="24" t="n"/>
      <c r="F172" s="29" t="n"/>
      <c r="G172" s="29" t="n"/>
      <c r="H172" s="29" t="n"/>
      <c r="I172" s="30" t="n"/>
      <c r="J172" s="31" t="n"/>
      <c r="K172" s="31" t="n"/>
      <c r="L172" s="19">
        <f>IF(OR(K172="",J172="",J172=0),"",K172/J172)</f>
        <v/>
      </c>
      <c r="M172" s="20">
        <f>IF(AND(A172="",C172=""),"",IF(N172="No","Skipped",IF(K172="","Active",IF(K172&gt;0,"Win",IF(K172&lt;0,"Loss","Breakeven")))))</f>
        <v/>
      </c>
      <c r="N172" s="24" t="n"/>
      <c r="O172" s="21" t="n"/>
      <c r="P172" s="24" t="n"/>
      <c r="Q172" s="32" t="n"/>
      <c r="R172" s="24" t="n"/>
      <c r="S172" s="21" t="n"/>
      <c r="T172" s="21" t="n"/>
      <c r="U172" s="21" t="n"/>
      <c r="V172" s="24" t="n"/>
      <c r="W172" s="25">
        <f>IF(K172="","",SUM($K$2:K172))</f>
        <v/>
      </c>
      <c r="X172" s="25">
        <f>IF(W172="","",MAX(0,MAX($W$2:W172)))</f>
        <v/>
      </c>
      <c r="Y172" s="25">
        <f>IF(W172="","",W172-X172)</f>
        <v/>
      </c>
      <c r="Z172" s="20">
        <f>IF(A172="","",CHOOSE(WEEKDAY(A172,2),"Mon","Tue","Wed","Thu","Fri","Sat","Sun"))</f>
        <v/>
      </c>
      <c r="AA172" s="26">
        <f>IF(A172="","",DATE(YEAR(A172),MONTH(A172),1))</f>
        <v/>
      </c>
    </row>
    <row r="173">
      <c r="A173" s="27" t="n"/>
      <c r="B173" s="28" t="n"/>
      <c r="C173" s="24" t="n"/>
      <c r="D173" s="24" t="n"/>
      <c r="E173" s="24" t="n"/>
      <c r="F173" s="29" t="n"/>
      <c r="G173" s="29" t="n"/>
      <c r="H173" s="29" t="n"/>
      <c r="I173" s="30" t="n"/>
      <c r="J173" s="31" t="n"/>
      <c r="K173" s="31" t="n"/>
      <c r="L173" s="19">
        <f>IF(OR(K173="",J173="",J173=0),"",K173/J173)</f>
        <v/>
      </c>
      <c r="M173" s="20">
        <f>IF(AND(A173="",C173=""),"",IF(N173="No","Skipped",IF(K173="","Active",IF(K173&gt;0,"Win",IF(K173&lt;0,"Loss","Breakeven")))))</f>
        <v/>
      </c>
      <c r="N173" s="24" t="n"/>
      <c r="O173" s="21" t="n"/>
      <c r="P173" s="24" t="n"/>
      <c r="Q173" s="32" t="n"/>
      <c r="R173" s="24" t="n"/>
      <c r="S173" s="21" t="n"/>
      <c r="T173" s="21" t="n"/>
      <c r="U173" s="21" t="n"/>
      <c r="V173" s="24" t="n"/>
      <c r="W173" s="25">
        <f>IF(K173="","",SUM($K$2:K173))</f>
        <v/>
      </c>
      <c r="X173" s="25">
        <f>IF(W173="","",MAX(0,MAX($W$2:W173)))</f>
        <v/>
      </c>
      <c r="Y173" s="25">
        <f>IF(W173="","",W173-X173)</f>
        <v/>
      </c>
      <c r="Z173" s="20">
        <f>IF(A173="","",CHOOSE(WEEKDAY(A173,2),"Mon","Tue","Wed","Thu","Fri","Sat","Sun"))</f>
        <v/>
      </c>
      <c r="AA173" s="26">
        <f>IF(A173="","",DATE(YEAR(A173),MONTH(A173),1))</f>
        <v/>
      </c>
    </row>
    <row r="174">
      <c r="A174" s="27" t="n"/>
      <c r="B174" s="28" t="n"/>
      <c r="C174" s="24" t="n"/>
      <c r="D174" s="24" t="n"/>
      <c r="E174" s="24" t="n"/>
      <c r="F174" s="29" t="n"/>
      <c r="G174" s="29" t="n"/>
      <c r="H174" s="29" t="n"/>
      <c r="I174" s="30" t="n"/>
      <c r="J174" s="31" t="n"/>
      <c r="K174" s="31" t="n"/>
      <c r="L174" s="19">
        <f>IF(OR(K174="",J174="",J174=0),"",K174/J174)</f>
        <v/>
      </c>
      <c r="M174" s="20">
        <f>IF(AND(A174="",C174=""),"",IF(N174="No","Skipped",IF(K174="","Active",IF(K174&gt;0,"Win",IF(K174&lt;0,"Loss","Breakeven")))))</f>
        <v/>
      </c>
      <c r="N174" s="24" t="n"/>
      <c r="O174" s="21" t="n"/>
      <c r="P174" s="24" t="n"/>
      <c r="Q174" s="32" t="n"/>
      <c r="R174" s="24" t="n"/>
      <c r="S174" s="21" t="n"/>
      <c r="T174" s="21" t="n"/>
      <c r="U174" s="21" t="n"/>
      <c r="V174" s="24" t="n"/>
      <c r="W174" s="25">
        <f>IF(K174="","",SUM($K$2:K174))</f>
        <v/>
      </c>
      <c r="X174" s="25">
        <f>IF(W174="","",MAX(0,MAX($W$2:W174)))</f>
        <v/>
      </c>
      <c r="Y174" s="25">
        <f>IF(W174="","",W174-X174)</f>
        <v/>
      </c>
      <c r="Z174" s="20">
        <f>IF(A174="","",CHOOSE(WEEKDAY(A174,2),"Mon","Tue","Wed","Thu","Fri","Sat","Sun"))</f>
        <v/>
      </c>
      <c r="AA174" s="26">
        <f>IF(A174="","",DATE(YEAR(A174),MONTH(A174),1))</f>
        <v/>
      </c>
    </row>
    <row r="175">
      <c r="A175" s="27" t="n"/>
      <c r="B175" s="28" t="n"/>
      <c r="C175" s="24" t="n"/>
      <c r="D175" s="24" t="n"/>
      <c r="E175" s="24" t="n"/>
      <c r="F175" s="29" t="n"/>
      <c r="G175" s="29" t="n"/>
      <c r="H175" s="29" t="n"/>
      <c r="I175" s="30" t="n"/>
      <c r="J175" s="31" t="n"/>
      <c r="K175" s="31" t="n"/>
      <c r="L175" s="19">
        <f>IF(OR(K175="",J175="",J175=0),"",K175/J175)</f>
        <v/>
      </c>
      <c r="M175" s="20">
        <f>IF(AND(A175="",C175=""),"",IF(N175="No","Skipped",IF(K175="","Active",IF(K175&gt;0,"Win",IF(K175&lt;0,"Loss","Breakeven")))))</f>
        <v/>
      </c>
      <c r="N175" s="24" t="n"/>
      <c r="O175" s="21" t="n"/>
      <c r="P175" s="24" t="n"/>
      <c r="Q175" s="32" t="n"/>
      <c r="R175" s="24" t="n"/>
      <c r="S175" s="21" t="n"/>
      <c r="T175" s="21" t="n"/>
      <c r="U175" s="21" t="n"/>
      <c r="V175" s="24" t="n"/>
      <c r="W175" s="25">
        <f>IF(K175="","",SUM($K$2:K175))</f>
        <v/>
      </c>
      <c r="X175" s="25">
        <f>IF(W175="","",MAX(0,MAX($W$2:W175)))</f>
        <v/>
      </c>
      <c r="Y175" s="25">
        <f>IF(W175="","",W175-X175)</f>
        <v/>
      </c>
      <c r="Z175" s="20">
        <f>IF(A175="","",CHOOSE(WEEKDAY(A175,2),"Mon","Tue","Wed","Thu","Fri","Sat","Sun"))</f>
        <v/>
      </c>
      <c r="AA175" s="26">
        <f>IF(A175="","",DATE(YEAR(A175),MONTH(A175),1))</f>
        <v/>
      </c>
    </row>
    <row r="176">
      <c r="A176" s="27" t="n"/>
      <c r="B176" s="28" t="n"/>
      <c r="C176" s="24" t="n"/>
      <c r="D176" s="24" t="n"/>
      <c r="E176" s="24" t="n"/>
      <c r="F176" s="29" t="n"/>
      <c r="G176" s="29" t="n"/>
      <c r="H176" s="29" t="n"/>
      <c r="I176" s="30" t="n"/>
      <c r="J176" s="31" t="n"/>
      <c r="K176" s="31" t="n"/>
      <c r="L176" s="19">
        <f>IF(OR(K176="",J176="",J176=0),"",K176/J176)</f>
        <v/>
      </c>
      <c r="M176" s="20">
        <f>IF(AND(A176="",C176=""),"",IF(N176="No","Skipped",IF(K176="","Active",IF(K176&gt;0,"Win",IF(K176&lt;0,"Loss","Breakeven")))))</f>
        <v/>
      </c>
      <c r="N176" s="24" t="n"/>
      <c r="O176" s="21" t="n"/>
      <c r="P176" s="24" t="n"/>
      <c r="Q176" s="32" t="n"/>
      <c r="R176" s="24" t="n"/>
      <c r="S176" s="21" t="n"/>
      <c r="T176" s="21" t="n"/>
      <c r="U176" s="21" t="n"/>
      <c r="V176" s="24" t="n"/>
      <c r="W176" s="25">
        <f>IF(K176="","",SUM($K$2:K176))</f>
        <v/>
      </c>
      <c r="X176" s="25">
        <f>IF(W176="","",MAX(0,MAX($W$2:W176)))</f>
        <v/>
      </c>
      <c r="Y176" s="25">
        <f>IF(W176="","",W176-X176)</f>
        <v/>
      </c>
      <c r="Z176" s="20">
        <f>IF(A176="","",CHOOSE(WEEKDAY(A176,2),"Mon","Tue","Wed","Thu","Fri","Sat","Sun"))</f>
        <v/>
      </c>
      <c r="AA176" s="26">
        <f>IF(A176="","",DATE(YEAR(A176),MONTH(A176),1))</f>
        <v/>
      </c>
    </row>
    <row r="177">
      <c r="A177" s="27" t="n"/>
      <c r="B177" s="28" t="n"/>
      <c r="C177" s="24" t="n"/>
      <c r="D177" s="24" t="n"/>
      <c r="E177" s="24" t="n"/>
      <c r="F177" s="29" t="n"/>
      <c r="G177" s="29" t="n"/>
      <c r="H177" s="29" t="n"/>
      <c r="I177" s="30" t="n"/>
      <c r="J177" s="31" t="n"/>
      <c r="K177" s="31" t="n"/>
      <c r="L177" s="19">
        <f>IF(OR(K177="",J177="",J177=0),"",K177/J177)</f>
        <v/>
      </c>
      <c r="M177" s="20">
        <f>IF(AND(A177="",C177=""),"",IF(N177="No","Skipped",IF(K177="","Active",IF(K177&gt;0,"Win",IF(K177&lt;0,"Loss","Breakeven")))))</f>
        <v/>
      </c>
      <c r="N177" s="24" t="n"/>
      <c r="O177" s="21" t="n"/>
      <c r="P177" s="24" t="n"/>
      <c r="Q177" s="32" t="n"/>
      <c r="R177" s="24" t="n"/>
      <c r="S177" s="21" t="n"/>
      <c r="T177" s="21" t="n"/>
      <c r="U177" s="21" t="n"/>
      <c r="V177" s="24" t="n"/>
      <c r="W177" s="25">
        <f>IF(K177="","",SUM($K$2:K177))</f>
        <v/>
      </c>
      <c r="X177" s="25">
        <f>IF(W177="","",MAX(0,MAX($W$2:W177)))</f>
        <v/>
      </c>
      <c r="Y177" s="25">
        <f>IF(W177="","",W177-X177)</f>
        <v/>
      </c>
      <c r="Z177" s="20">
        <f>IF(A177="","",CHOOSE(WEEKDAY(A177,2),"Mon","Tue","Wed","Thu","Fri","Sat","Sun"))</f>
        <v/>
      </c>
      <c r="AA177" s="26">
        <f>IF(A177="","",DATE(YEAR(A177),MONTH(A177),1))</f>
        <v/>
      </c>
    </row>
    <row r="178">
      <c r="A178" s="27" t="n"/>
      <c r="B178" s="28" t="n"/>
      <c r="C178" s="24" t="n"/>
      <c r="D178" s="24" t="n"/>
      <c r="E178" s="24" t="n"/>
      <c r="F178" s="29" t="n"/>
      <c r="G178" s="29" t="n"/>
      <c r="H178" s="29" t="n"/>
      <c r="I178" s="30" t="n"/>
      <c r="J178" s="31" t="n"/>
      <c r="K178" s="31" t="n"/>
      <c r="L178" s="19">
        <f>IF(OR(K178="",J178="",J178=0),"",K178/J178)</f>
        <v/>
      </c>
      <c r="M178" s="20">
        <f>IF(AND(A178="",C178=""),"",IF(N178="No","Skipped",IF(K178="","Active",IF(K178&gt;0,"Win",IF(K178&lt;0,"Loss","Breakeven")))))</f>
        <v/>
      </c>
      <c r="N178" s="24" t="n"/>
      <c r="O178" s="21" t="n"/>
      <c r="P178" s="24" t="n"/>
      <c r="Q178" s="32" t="n"/>
      <c r="R178" s="24" t="n"/>
      <c r="S178" s="21" t="n"/>
      <c r="T178" s="21" t="n"/>
      <c r="U178" s="21" t="n"/>
      <c r="V178" s="24" t="n"/>
      <c r="W178" s="25">
        <f>IF(K178="","",SUM($K$2:K178))</f>
        <v/>
      </c>
      <c r="X178" s="25">
        <f>IF(W178="","",MAX(0,MAX($W$2:W178)))</f>
        <v/>
      </c>
      <c r="Y178" s="25">
        <f>IF(W178="","",W178-X178)</f>
        <v/>
      </c>
      <c r="Z178" s="20">
        <f>IF(A178="","",CHOOSE(WEEKDAY(A178,2),"Mon","Tue","Wed","Thu","Fri","Sat","Sun"))</f>
        <v/>
      </c>
      <c r="AA178" s="26">
        <f>IF(A178="","",DATE(YEAR(A178),MONTH(A178),1))</f>
        <v/>
      </c>
    </row>
    <row r="179">
      <c r="A179" s="27" t="n"/>
      <c r="B179" s="28" t="n"/>
      <c r="C179" s="24" t="n"/>
      <c r="D179" s="24" t="n"/>
      <c r="E179" s="24" t="n"/>
      <c r="F179" s="29" t="n"/>
      <c r="G179" s="29" t="n"/>
      <c r="H179" s="29" t="n"/>
      <c r="I179" s="30" t="n"/>
      <c r="J179" s="31" t="n"/>
      <c r="K179" s="31" t="n"/>
      <c r="L179" s="19">
        <f>IF(OR(K179="",J179="",J179=0),"",K179/J179)</f>
        <v/>
      </c>
      <c r="M179" s="20">
        <f>IF(AND(A179="",C179=""),"",IF(N179="No","Skipped",IF(K179="","Active",IF(K179&gt;0,"Win",IF(K179&lt;0,"Loss","Breakeven")))))</f>
        <v/>
      </c>
      <c r="N179" s="24" t="n"/>
      <c r="O179" s="21" t="n"/>
      <c r="P179" s="24" t="n"/>
      <c r="Q179" s="32" t="n"/>
      <c r="R179" s="24" t="n"/>
      <c r="S179" s="21" t="n"/>
      <c r="T179" s="21" t="n"/>
      <c r="U179" s="21" t="n"/>
      <c r="V179" s="24" t="n"/>
      <c r="W179" s="25">
        <f>IF(K179="","",SUM($K$2:K179))</f>
        <v/>
      </c>
      <c r="X179" s="25">
        <f>IF(W179="","",MAX(0,MAX($W$2:W179)))</f>
        <v/>
      </c>
      <c r="Y179" s="25">
        <f>IF(W179="","",W179-X179)</f>
        <v/>
      </c>
      <c r="Z179" s="20">
        <f>IF(A179="","",CHOOSE(WEEKDAY(A179,2),"Mon","Tue","Wed","Thu","Fri","Sat","Sun"))</f>
        <v/>
      </c>
      <c r="AA179" s="26">
        <f>IF(A179="","",DATE(YEAR(A179),MONTH(A179),1))</f>
        <v/>
      </c>
    </row>
    <row r="180">
      <c r="A180" s="27" t="n"/>
      <c r="B180" s="28" t="n"/>
      <c r="C180" s="24" t="n"/>
      <c r="D180" s="24" t="n"/>
      <c r="E180" s="24" t="n"/>
      <c r="F180" s="29" t="n"/>
      <c r="G180" s="29" t="n"/>
      <c r="H180" s="29" t="n"/>
      <c r="I180" s="30" t="n"/>
      <c r="J180" s="31" t="n"/>
      <c r="K180" s="31" t="n"/>
      <c r="L180" s="19">
        <f>IF(OR(K180="",J180="",J180=0),"",K180/J180)</f>
        <v/>
      </c>
      <c r="M180" s="20">
        <f>IF(AND(A180="",C180=""),"",IF(N180="No","Skipped",IF(K180="","Active",IF(K180&gt;0,"Win",IF(K180&lt;0,"Loss","Breakeven")))))</f>
        <v/>
      </c>
      <c r="N180" s="24" t="n"/>
      <c r="O180" s="21" t="n"/>
      <c r="P180" s="24" t="n"/>
      <c r="Q180" s="32" t="n"/>
      <c r="R180" s="24" t="n"/>
      <c r="S180" s="21" t="n"/>
      <c r="T180" s="21" t="n"/>
      <c r="U180" s="21" t="n"/>
      <c r="V180" s="24" t="n"/>
      <c r="W180" s="25">
        <f>IF(K180="","",SUM($K$2:K180))</f>
        <v/>
      </c>
      <c r="X180" s="25">
        <f>IF(W180="","",MAX(0,MAX($W$2:W180)))</f>
        <v/>
      </c>
      <c r="Y180" s="25">
        <f>IF(W180="","",W180-X180)</f>
        <v/>
      </c>
      <c r="Z180" s="20">
        <f>IF(A180="","",CHOOSE(WEEKDAY(A180,2),"Mon","Tue","Wed","Thu","Fri","Sat","Sun"))</f>
        <v/>
      </c>
      <c r="AA180" s="26">
        <f>IF(A180="","",DATE(YEAR(A180),MONTH(A180),1))</f>
        <v/>
      </c>
    </row>
    <row r="181">
      <c r="A181" s="27" t="n"/>
      <c r="B181" s="28" t="n"/>
      <c r="C181" s="24" t="n"/>
      <c r="D181" s="24" t="n"/>
      <c r="E181" s="24" t="n"/>
      <c r="F181" s="29" t="n"/>
      <c r="G181" s="29" t="n"/>
      <c r="H181" s="29" t="n"/>
      <c r="I181" s="30" t="n"/>
      <c r="J181" s="31" t="n"/>
      <c r="K181" s="31" t="n"/>
      <c r="L181" s="19">
        <f>IF(OR(K181="",J181="",J181=0),"",K181/J181)</f>
        <v/>
      </c>
      <c r="M181" s="20">
        <f>IF(AND(A181="",C181=""),"",IF(N181="No","Skipped",IF(K181="","Active",IF(K181&gt;0,"Win",IF(K181&lt;0,"Loss","Breakeven")))))</f>
        <v/>
      </c>
      <c r="N181" s="24" t="n"/>
      <c r="O181" s="21" t="n"/>
      <c r="P181" s="24" t="n"/>
      <c r="Q181" s="32" t="n"/>
      <c r="R181" s="24" t="n"/>
      <c r="S181" s="21" t="n"/>
      <c r="T181" s="21" t="n"/>
      <c r="U181" s="21" t="n"/>
      <c r="V181" s="24" t="n"/>
      <c r="W181" s="25">
        <f>IF(K181="","",SUM($K$2:K181))</f>
        <v/>
      </c>
      <c r="X181" s="25">
        <f>IF(W181="","",MAX(0,MAX($W$2:W181)))</f>
        <v/>
      </c>
      <c r="Y181" s="25">
        <f>IF(W181="","",W181-X181)</f>
        <v/>
      </c>
      <c r="Z181" s="20">
        <f>IF(A181="","",CHOOSE(WEEKDAY(A181,2),"Mon","Tue","Wed","Thu","Fri","Sat","Sun"))</f>
        <v/>
      </c>
      <c r="AA181" s="26">
        <f>IF(A181="","",DATE(YEAR(A181),MONTH(A181),1))</f>
        <v/>
      </c>
    </row>
    <row r="182">
      <c r="A182" s="27" t="n"/>
      <c r="B182" s="28" t="n"/>
      <c r="C182" s="24" t="n"/>
      <c r="D182" s="24" t="n"/>
      <c r="E182" s="24" t="n"/>
      <c r="F182" s="29" t="n"/>
      <c r="G182" s="29" t="n"/>
      <c r="H182" s="29" t="n"/>
      <c r="I182" s="30" t="n"/>
      <c r="J182" s="31" t="n"/>
      <c r="K182" s="31" t="n"/>
      <c r="L182" s="19">
        <f>IF(OR(K182="",J182="",J182=0),"",K182/J182)</f>
        <v/>
      </c>
      <c r="M182" s="20">
        <f>IF(AND(A182="",C182=""),"",IF(N182="No","Skipped",IF(K182="","Active",IF(K182&gt;0,"Win",IF(K182&lt;0,"Loss","Breakeven")))))</f>
        <v/>
      </c>
      <c r="N182" s="24" t="n"/>
      <c r="O182" s="21" t="n"/>
      <c r="P182" s="24" t="n"/>
      <c r="Q182" s="32" t="n"/>
      <c r="R182" s="24" t="n"/>
      <c r="S182" s="21" t="n"/>
      <c r="T182" s="21" t="n"/>
      <c r="U182" s="21" t="n"/>
      <c r="V182" s="24" t="n"/>
      <c r="W182" s="25">
        <f>IF(K182="","",SUM($K$2:K182))</f>
        <v/>
      </c>
      <c r="X182" s="25">
        <f>IF(W182="","",MAX(0,MAX($W$2:W182)))</f>
        <v/>
      </c>
      <c r="Y182" s="25">
        <f>IF(W182="","",W182-X182)</f>
        <v/>
      </c>
      <c r="Z182" s="20">
        <f>IF(A182="","",CHOOSE(WEEKDAY(A182,2),"Mon","Tue","Wed","Thu","Fri","Sat","Sun"))</f>
        <v/>
      </c>
      <c r="AA182" s="26">
        <f>IF(A182="","",DATE(YEAR(A182),MONTH(A182),1))</f>
        <v/>
      </c>
    </row>
    <row r="183">
      <c r="A183" s="27" t="n"/>
      <c r="B183" s="28" t="n"/>
      <c r="C183" s="24" t="n"/>
      <c r="D183" s="24" t="n"/>
      <c r="E183" s="24" t="n"/>
      <c r="F183" s="29" t="n"/>
      <c r="G183" s="29" t="n"/>
      <c r="H183" s="29" t="n"/>
      <c r="I183" s="30" t="n"/>
      <c r="J183" s="31" t="n"/>
      <c r="K183" s="31" t="n"/>
      <c r="L183" s="19">
        <f>IF(OR(K183="",J183="",J183=0),"",K183/J183)</f>
        <v/>
      </c>
      <c r="M183" s="20">
        <f>IF(AND(A183="",C183=""),"",IF(N183="No","Skipped",IF(K183="","Active",IF(K183&gt;0,"Win",IF(K183&lt;0,"Loss","Breakeven")))))</f>
        <v/>
      </c>
      <c r="N183" s="24" t="n"/>
      <c r="O183" s="21" t="n"/>
      <c r="P183" s="24" t="n"/>
      <c r="Q183" s="32" t="n"/>
      <c r="R183" s="24" t="n"/>
      <c r="S183" s="21" t="n"/>
      <c r="T183" s="21" t="n"/>
      <c r="U183" s="21" t="n"/>
      <c r="V183" s="24" t="n"/>
      <c r="W183" s="25">
        <f>IF(K183="","",SUM($K$2:K183))</f>
        <v/>
      </c>
      <c r="X183" s="25">
        <f>IF(W183="","",MAX(0,MAX($W$2:W183)))</f>
        <v/>
      </c>
      <c r="Y183" s="25">
        <f>IF(W183="","",W183-X183)</f>
        <v/>
      </c>
      <c r="Z183" s="20">
        <f>IF(A183="","",CHOOSE(WEEKDAY(A183,2),"Mon","Tue","Wed","Thu","Fri","Sat","Sun"))</f>
        <v/>
      </c>
      <c r="AA183" s="26">
        <f>IF(A183="","",DATE(YEAR(A183),MONTH(A183),1))</f>
        <v/>
      </c>
    </row>
    <row r="184">
      <c r="A184" s="27" t="n"/>
      <c r="B184" s="28" t="n"/>
      <c r="C184" s="24" t="n"/>
      <c r="D184" s="24" t="n"/>
      <c r="E184" s="24" t="n"/>
      <c r="F184" s="29" t="n"/>
      <c r="G184" s="29" t="n"/>
      <c r="H184" s="29" t="n"/>
      <c r="I184" s="30" t="n"/>
      <c r="J184" s="31" t="n"/>
      <c r="K184" s="31" t="n"/>
      <c r="L184" s="19">
        <f>IF(OR(K184="",J184="",J184=0),"",K184/J184)</f>
        <v/>
      </c>
      <c r="M184" s="20">
        <f>IF(AND(A184="",C184=""),"",IF(N184="No","Skipped",IF(K184="","Active",IF(K184&gt;0,"Win",IF(K184&lt;0,"Loss","Breakeven")))))</f>
        <v/>
      </c>
      <c r="N184" s="24" t="n"/>
      <c r="O184" s="21" t="n"/>
      <c r="P184" s="24" t="n"/>
      <c r="Q184" s="32" t="n"/>
      <c r="R184" s="24" t="n"/>
      <c r="S184" s="21" t="n"/>
      <c r="T184" s="21" t="n"/>
      <c r="U184" s="21" t="n"/>
      <c r="V184" s="24" t="n"/>
      <c r="W184" s="25">
        <f>IF(K184="","",SUM($K$2:K184))</f>
        <v/>
      </c>
      <c r="X184" s="25">
        <f>IF(W184="","",MAX(0,MAX($W$2:W184)))</f>
        <v/>
      </c>
      <c r="Y184" s="25">
        <f>IF(W184="","",W184-X184)</f>
        <v/>
      </c>
      <c r="Z184" s="20">
        <f>IF(A184="","",CHOOSE(WEEKDAY(A184,2),"Mon","Tue","Wed","Thu","Fri","Sat","Sun"))</f>
        <v/>
      </c>
      <c r="AA184" s="26">
        <f>IF(A184="","",DATE(YEAR(A184),MONTH(A184),1))</f>
        <v/>
      </c>
    </row>
    <row r="185">
      <c r="A185" s="27" t="n"/>
      <c r="B185" s="28" t="n"/>
      <c r="C185" s="24" t="n"/>
      <c r="D185" s="24" t="n"/>
      <c r="E185" s="24" t="n"/>
      <c r="F185" s="29" t="n"/>
      <c r="G185" s="29" t="n"/>
      <c r="H185" s="29" t="n"/>
      <c r="I185" s="30" t="n"/>
      <c r="J185" s="31" t="n"/>
      <c r="K185" s="31" t="n"/>
      <c r="L185" s="19">
        <f>IF(OR(K185="",J185="",J185=0),"",K185/J185)</f>
        <v/>
      </c>
      <c r="M185" s="20">
        <f>IF(AND(A185="",C185=""),"",IF(N185="No","Skipped",IF(K185="","Active",IF(K185&gt;0,"Win",IF(K185&lt;0,"Loss","Breakeven")))))</f>
        <v/>
      </c>
      <c r="N185" s="24" t="n"/>
      <c r="O185" s="21" t="n"/>
      <c r="P185" s="24" t="n"/>
      <c r="Q185" s="32" t="n"/>
      <c r="R185" s="24" t="n"/>
      <c r="S185" s="21" t="n"/>
      <c r="T185" s="21" t="n"/>
      <c r="U185" s="21" t="n"/>
      <c r="V185" s="24" t="n"/>
      <c r="W185" s="25">
        <f>IF(K185="","",SUM($K$2:K185))</f>
        <v/>
      </c>
      <c r="X185" s="25">
        <f>IF(W185="","",MAX(0,MAX($W$2:W185)))</f>
        <v/>
      </c>
      <c r="Y185" s="25">
        <f>IF(W185="","",W185-X185)</f>
        <v/>
      </c>
      <c r="Z185" s="20">
        <f>IF(A185="","",CHOOSE(WEEKDAY(A185,2),"Mon","Tue","Wed","Thu","Fri","Sat","Sun"))</f>
        <v/>
      </c>
      <c r="AA185" s="26">
        <f>IF(A185="","",DATE(YEAR(A185),MONTH(A185),1))</f>
        <v/>
      </c>
    </row>
    <row r="186">
      <c r="A186" s="27" t="n"/>
      <c r="B186" s="28" t="n"/>
      <c r="C186" s="24" t="n"/>
      <c r="D186" s="24" t="n"/>
      <c r="E186" s="24" t="n"/>
      <c r="F186" s="29" t="n"/>
      <c r="G186" s="29" t="n"/>
      <c r="H186" s="29" t="n"/>
      <c r="I186" s="30" t="n"/>
      <c r="J186" s="31" t="n"/>
      <c r="K186" s="31" t="n"/>
      <c r="L186" s="19">
        <f>IF(OR(K186="",J186="",J186=0),"",K186/J186)</f>
        <v/>
      </c>
      <c r="M186" s="20">
        <f>IF(AND(A186="",C186=""),"",IF(N186="No","Skipped",IF(K186="","Active",IF(K186&gt;0,"Win",IF(K186&lt;0,"Loss","Breakeven")))))</f>
        <v/>
      </c>
      <c r="N186" s="24" t="n"/>
      <c r="O186" s="21" t="n"/>
      <c r="P186" s="24" t="n"/>
      <c r="Q186" s="32" t="n"/>
      <c r="R186" s="24" t="n"/>
      <c r="S186" s="21" t="n"/>
      <c r="T186" s="21" t="n"/>
      <c r="U186" s="21" t="n"/>
      <c r="V186" s="24" t="n"/>
      <c r="W186" s="25">
        <f>IF(K186="","",SUM($K$2:K186))</f>
        <v/>
      </c>
      <c r="X186" s="25">
        <f>IF(W186="","",MAX(0,MAX($W$2:W186)))</f>
        <v/>
      </c>
      <c r="Y186" s="25">
        <f>IF(W186="","",W186-X186)</f>
        <v/>
      </c>
      <c r="Z186" s="20">
        <f>IF(A186="","",CHOOSE(WEEKDAY(A186,2),"Mon","Tue","Wed","Thu","Fri","Sat","Sun"))</f>
        <v/>
      </c>
      <c r="AA186" s="26">
        <f>IF(A186="","",DATE(YEAR(A186),MONTH(A186),1))</f>
        <v/>
      </c>
    </row>
    <row r="187">
      <c r="A187" s="27" t="n"/>
      <c r="B187" s="28" t="n"/>
      <c r="C187" s="24" t="n"/>
      <c r="D187" s="24" t="n"/>
      <c r="E187" s="24" t="n"/>
      <c r="F187" s="29" t="n"/>
      <c r="G187" s="29" t="n"/>
      <c r="H187" s="29" t="n"/>
      <c r="I187" s="30" t="n"/>
      <c r="J187" s="31" t="n"/>
      <c r="K187" s="31" t="n"/>
      <c r="L187" s="19">
        <f>IF(OR(K187="",J187="",J187=0),"",K187/J187)</f>
        <v/>
      </c>
      <c r="M187" s="20">
        <f>IF(AND(A187="",C187=""),"",IF(N187="No","Skipped",IF(K187="","Active",IF(K187&gt;0,"Win",IF(K187&lt;0,"Loss","Breakeven")))))</f>
        <v/>
      </c>
      <c r="N187" s="24" t="n"/>
      <c r="O187" s="21" t="n"/>
      <c r="P187" s="24" t="n"/>
      <c r="Q187" s="32" t="n"/>
      <c r="R187" s="24" t="n"/>
      <c r="S187" s="21" t="n"/>
      <c r="T187" s="21" t="n"/>
      <c r="U187" s="21" t="n"/>
      <c r="V187" s="24" t="n"/>
      <c r="W187" s="25">
        <f>IF(K187="","",SUM($K$2:K187))</f>
        <v/>
      </c>
      <c r="X187" s="25">
        <f>IF(W187="","",MAX(0,MAX($W$2:W187)))</f>
        <v/>
      </c>
      <c r="Y187" s="25">
        <f>IF(W187="","",W187-X187)</f>
        <v/>
      </c>
      <c r="Z187" s="20">
        <f>IF(A187="","",CHOOSE(WEEKDAY(A187,2),"Mon","Tue","Wed","Thu","Fri","Sat","Sun"))</f>
        <v/>
      </c>
      <c r="AA187" s="26">
        <f>IF(A187="","",DATE(YEAR(A187),MONTH(A187),1))</f>
        <v/>
      </c>
    </row>
    <row r="188">
      <c r="A188" s="27" t="n"/>
      <c r="B188" s="28" t="n"/>
      <c r="C188" s="24" t="n"/>
      <c r="D188" s="24" t="n"/>
      <c r="E188" s="24" t="n"/>
      <c r="F188" s="29" t="n"/>
      <c r="G188" s="29" t="n"/>
      <c r="H188" s="29" t="n"/>
      <c r="I188" s="30" t="n"/>
      <c r="J188" s="31" t="n"/>
      <c r="K188" s="31" t="n"/>
      <c r="L188" s="19">
        <f>IF(OR(K188="",J188="",J188=0),"",K188/J188)</f>
        <v/>
      </c>
      <c r="M188" s="20">
        <f>IF(AND(A188="",C188=""),"",IF(N188="No","Skipped",IF(K188="","Active",IF(K188&gt;0,"Win",IF(K188&lt;0,"Loss","Breakeven")))))</f>
        <v/>
      </c>
      <c r="N188" s="24" t="n"/>
      <c r="O188" s="21" t="n"/>
      <c r="P188" s="24" t="n"/>
      <c r="Q188" s="32" t="n"/>
      <c r="R188" s="24" t="n"/>
      <c r="S188" s="21" t="n"/>
      <c r="T188" s="21" t="n"/>
      <c r="U188" s="21" t="n"/>
      <c r="V188" s="24" t="n"/>
      <c r="W188" s="25">
        <f>IF(K188="","",SUM($K$2:K188))</f>
        <v/>
      </c>
      <c r="X188" s="25">
        <f>IF(W188="","",MAX(0,MAX($W$2:W188)))</f>
        <v/>
      </c>
      <c r="Y188" s="25">
        <f>IF(W188="","",W188-X188)</f>
        <v/>
      </c>
      <c r="Z188" s="20">
        <f>IF(A188="","",CHOOSE(WEEKDAY(A188,2),"Mon","Tue","Wed","Thu","Fri","Sat","Sun"))</f>
        <v/>
      </c>
      <c r="AA188" s="26">
        <f>IF(A188="","",DATE(YEAR(A188),MONTH(A188),1))</f>
        <v/>
      </c>
    </row>
    <row r="189">
      <c r="A189" s="27" t="n"/>
      <c r="B189" s="28" t="n"/>
      <c r="C189" s="24" t="n"/>
      <c r="D189" s="24" t="n"/>
      <c r="E189" s="24" t="n"/>
      <c r="F189" s="29" t="n"/>
      <c r="G189" s="29" t="n"/>
      <c r="H189" s="29" t="n"/>
      <c r="I189" s="30" t="n"/>
      <c r="J189" s="31" t="n"/>
      <c r="K189" s="31" t="n"/>
      <c r="L189" s="19">
        <f>IF(OR(K189="",J189="",J189=0),"",K189/J189)</f>
        <v/>
      </c>
      <c r="M189" s="20">
        <f>IF(AND(A189="",C189=""),"",IF(N189="No","Skipped",IF(K189="","Active",IF(K189&gt;0,"Win",IF(K189&lt;0,"Loss","Breakeven")))))</f>
        <v/>
      </c>
      <c r="N189" s="24" t="n"/>
      <c r="O189" s="21" t="n"/>
      <c r="P189" s="24" t="n"/>
      <c r="Q189" s="32" t="n"/>
      <c r="R189" s="24" t="n"/>
      <c r="S189" s="21" t="n"/>
      <c r="T189" s="21" t="n"/>
      <c r="U189" s="21" t="n"/>
      <c r="V189" s="24" t="n"/>
      <c r="W189" s="25">
        <f>IF(K189="","",SUM($K$2:K189))</f>
        <v/>
      </c>
      <c r="X189" s="25">
        <f>IF(W189="","",MAX(0,MAX($W$2:W189)))</f>
        <v/>
      </c>
      <c r="Y189" s="25">
        <f>IF(W189="","",W189-X189)</f>
        <v/>
      </c>
      <c r="Z189" s="20">
        <f>IF(A189="","",CHOOSE(WEEKDAY(A189,2),"Mon","Tue","Wed","Thu","Fri","Sat","Sun"))</f>
        <v/>
      </c>
      <c r="AA189" s="26">
        <f>IF(A189="","",DATE(YEAR(A189),MONTH(A189),1))</f>
        <v/>
      </c>
    </row>
    <row r="190">
      <c r="A190" s="27" t="n"/>
      <c r="B190" s="28" t="n"/>
      <c r="C190" s="24" t="n"/>
      <c r="D190" s="24" t="n"/>
      <c r="E190" s="24" t="n"/>
      <c r="F190" s="29" t="n"/>
      <c r="G190" s="29" t="n"/>
      <c r="H190" s="29" t="n"/>
      <c r="I190" s="30" t="n"/>
      <c r="J190" s="31" t="n"/>
      <c r="K190" s="31" t="n"/>
      <c r="L190" s="19">
        <f>IF(OR(K190="",J190="",J190=0),"",K190/J190)</f>
        <v/>
      </c>
      <c r="M190" s="20">
        <f>IF(AND(A190="",C190=""),"",IF(N190="No","Skipped",IF(K190="","Active",IF(K190&gt;0,"Win",IF(K190&lt;0,"Loss","Breakeven")))))</f>
        <v/>
      </c>
      <c r="N190" s="24" t="n"/>
      <c r="O190" s="21" t="n"/>
      <c r="P190" s="24" t="n"/>
      <c r="Q190" s="32" t="n"/>
      <c r="R190" s="24" t="n"/>
      <c r="S190" s="21" t="n"/>
      <c r="T190" s="21" t="n"/>
      <c r="U190" s="21" t="n"/>
      <c r="V190" s="24" t="n"/>
      <c r="W190" s="25">
        <f>IF(K190="","",SUM($K$2:K190))</f>
        <v/>
      </c>
      <c r="X190" s="25">
        <f>IF(W190="","",MAX(0,MAX($W$2:W190)))</f>
        <v/>
      </c>
      <c r="Y190" s="25">
        <f>IF(W190="","",W190-X190)</f>
        <v/>
      </c>
      <c r="Z190" s="20">
        <f>IF(A190="","",CHOOSE(WEEKDAY(A190,2),"Mon","Tue","Wed","Thu","Fri","Sat","Sun"))</f>
        <v/>
      </c>
      <c r="AA190" s="26">
        <f>IF(A190="","",DATE(YEAR(A190),MONTH(A190),1))</f>
        <v/>
      </c>
    </row>
    <row r="191">
      <c r="A191" s="27" t="n"/>
      <c r="B191" s="28" t="n"/>
      <c r="C191" s="24" t="n"/>
      <c r="D191" s="24" t="n"/>
      <c r="E191" s="24" t="n"/>
      <c r="F191" s="29" t="n"/>
      <c r="G191" s="29" t="n"/>
      <c r="H191" s="29" t="n"/>
      <c r="I191" s="30" t="n"/>
      <c r="J191" s="31" t="n"/>
      <c r="K191" s="31" t="n"/>
      <c r="L191" s="19">
        <f>IF(OR(K191="",J191="",J191=0),"",K191/J191)</f>
        <v/>
      </c>
      <c r="M191" s="20">
        <f>IF(AND(A191="",C191=""),"",IF(N191="No","Skipped",IF(K191="","Active",IF(K191&gt;0,"Win",IF(K191&lt;0,"Loss","Breakeven")))))</f>
        <v/>
      </c>
      <c r="N191" s="24" t="n"/>
      <c r="O191" s="21" t="n"/>
      <c r="P191" s="24" t="n"/>
      <c r="Q191" s="32" t="n"/>
      <c r="R191" s="24" t="n"/>
      <c r="S191" s="21" t="n"/>
      <c r="T191" s="21" t="n"/>
      <c r="U191" s="21" t="n"/>
      <c r="V191" s="24" t="n"/>
      <c r="W191" s="25">
        <f>IF(K191="","",SUM($K$2:K191))</f>
        <v/>
      </c>
      <c r="X191" s="25">
        <f>IF(W191="","",MAX(0,MAX($W$2:W191)))</f>
        <v/>
      </c>
      <c r="Y191" s="25">
        <f>IF(W191="","",W191-X191)</f>
        <v/>
      </c>
      <c r="Z191" s="20">
        <f>IF(A191="","",CHOOSE(WEEKDAY(A191,2),"Mon","Tue","Wed","Thu","Fri","Sat","Sun"))</f>
        <v/>
      </c>
      <c r="AA191" s="26">
        <f>IF(A191="","",DATE(YEAR(A191),MONTH(A191),1))</f>
        <v/>
      </c>
    </row>
    <row r="192">
      <c r="A192" s="27" t="n"/>
      <c r="B192" s="28" t="n"/>
      <c r="C192" s="24" t="n"/>
      <c r="D192" s="24" t="n"/>
      <c r="E192" s="24" t="n"/>
      <c r="F192" s="29" t="n"/>
      <c r="G192" s="29" t="n"/>
      <c r="H192" s="29" t="n"/>
      <c r="I192" s="30" t="n"/>
      <c r="J192" s="31" t="n"/>
      <c r="K192" s="31" t="n"/>
      <c r="L192" s="19">
        <f>IF(OR(K192="",J192="",J192=0),"",K192/J192)</f>
        <v/>
      </c>
      <c r="M192" s="20">
        <f>IF(AND(A192="",C192=""),"",IF(N192="No","Skipped",IF(K192="","Active",IF(K192&gt;0,"Win",IF(K192&lt;0,"Loss","Breakeven")))))</f>
        <v/>
      </c>
      <c r="N192" s="24" t="n"/>
      <c r="O192" s="21" t="n"/>
      <c r="P192" s="24" t="n"/>
      <c r="Q192" s="32" t="n"/>
      <c r="R192" s="24" t="n"/>
      <c r="S192" s="21" t="n"/>
      <c r="T192" s="21" t="n"/>
      <c r="U192" s="21" t="n"/>
      <c r="V192" s="24" t="n"/>
      <c r="W192" s="25">
        <f>IF(K192="","",SUM($K$2:K192))</f>
        <v/>
      </c>
      <c r="X192" s="25">
        <f>IF(W192="","",MAX(0,MAX($W$2:W192)))</f>
        <v/>
      </c>
      <c r="Y192" s="25">
        <f>IF(W192="","",W192-X192)</f>
        <v/>
      </c>
      <c r="Z192" s="20">
        <f>IF(A192="","",CHOOSE(WEEKDAY(A192,2),"Mon","Tue","Wed","Thu","Fri","Sat","Sun"))</f>
        <v/>
      </c>
      <c r="AA192" s="26">
        <f>IF(A192="","",DATE(YEAR(A192),MONTH(A192),1))</f>
        <v/>
      </c>
    </row>
    <row r="193">
      <c r="A193" s="27" t="n"/>
      <c r="B193" s="28" t="n"/>
      <c r="C193" s="24" t="n"/>
      <c r="D193" s="24" t="n"/>
      <c r="E193" s="24" t="n"/>
      <c r="F193" s="29" t="n"/>
      <c r="G193" s="29" t="n"/>
      <c r="H193" s="29" t="n"/>
      <c r="I193" s="30" t="n"/>
      <c r="J193" s="31" t="n"/>
      <c r="K193" s="31" t="n"/>
      <c r="L193" s="19">
        <f>IF(OR(K193="",J193="",J193=0),"",K193/J193)</f>
        <v/>
      </c>
      <c r="M193" s="20">
        <f>IF(AND(A193="",C193=""),"",IF(N193="No","Skipped",IF(K193="","Active",IF(K193&gt;0,"Win",IF(K193&lt;0,"Loss","Breakeven")))))</f>
        <v/>
      </c>
      <c r="N193" s="24" t="n"/>
      <c r="O193" s="21" t="n"/>
      <c r="P193" s="24" t="n"/>
      <c r="Q193" s="32" t="n"/>
      <c r="R193" s="24" t="n"/>
      <c r="S193" s="21" t="n"/>
      <c r="T193" s="21" t="n"/>
      <c r="U193" s="21" t="n"/>
      <c r="V193" s="24" t="n"/>
      <c r="W193" s="25">
        <f>IF(K193="","",SUM($K$2:K193))</f>
        <v/>
      </c>
      <c r="X193" s="25">
        <f>IF(W193="","",MAX(0,MAX($W$2:W193)))</f>
        <v/>
      </c>
      <c r="Y193" s="25">
        <f>IF(W193="","",W193-X193)</f>
        <v/>
      </c>
      <c r="Z193" s="20">
        <f>IF(A193="","",CHOOSE(WEEKDAY(A193,2),"Mon","Tue","Wed","Thu","Fri","Sat","Sun"))</f>
        <v/>
      </c>
      <c r="AA193" s="26">
        <f>IF(A193="","",DATE(YEAR(A193),MONTH(A193),1))</f>
        <v/>
      </c>
    </row>
    <row r="194">
      <c r="A194" s="27" t="n"/>
      <c r="B194" s="28" t="n"/>
      <c r="C194" s="24" t="n"/>
      <c r="D194" s="24" t="n"/>
      <c r="E194" s="24" t="n"/>
      <c r="F194" s="29" t="n"/>
      <c r="G194" s="29" t="n"/>
      <c r="H194" s="29" t="n"/>
      <c r="I194" s="30" t="n"/>
      <c r="J194" s="31" t="n"/>
      <c r="K194" s="31" t="n"/>
      <c r="L194" s="19">
        <f>IF(OR(K194="",J194="",J194=0),"",K194/J194)</f>
        <v/>
      </c>
      <c r="M194" s="20">
        <f>IF(AND(A194="",C194=""),"",IF(N194="No","Skipped",IF(K194="","Active",IF(K194&gt;0,"Win",IF(K194&lt;0,"Loss","Breakeven")))))</f>
        <v/>
      </c>
      <c r="N194" s="24" t="n"/>
      <c r="O194" s="21" t="n"/>
      <c r="P194" s="24" t="n"/>
      <c r="Q194" s="32" t="n"/>
      <c r="R194" s="24" t="n"/>
      <c r="S194" s="21" t="n"/>
      <c r="T194" s="21" t="n"/>
      <c r="U194" s="21" t="n"/>
      <c r="V194" s="24" t="n"/>
      <c r="W194" s="25">
        <f>IF(K194="","",SUM($K$2:K194))</f>
        <v/>
      </c>
      <c r="X194" s="25">
        <f>IF(W194="","",MAX(0,MAX($W$2:W194)))</f>
        <v/>
      </c>
      <c r="Y194" s="25">
        <f>IF(W194="","",W194-X194)</f>
        <v/>
      </c>
      <c r="Z194" s="20">
        <f>IF(A194="","",CHOOSE(WEEKDAY(A194,2),"Mon","Tue","Wed","Thu","Fri","Sat","Sun"))</f>
        <v/>
      </c>
      <c r="AA194" s="26">
        <f>IF(A194="","",DATE(YEAR(A194),MONTH(A194),1))</f>
        <v/>
      </c>
    </row>
    <row r="195">
      <c r="A195" s="27" t="n"/>
      <c r="B195" s="28" t="n"/>
      <c r="C195" s="24" t="n"/>
      <c r="D195" s="24" t="n"/>
      <c r="E195" s="24" t="n"/>
      <c r="F195" s="29" t="n"/>
      <c r="G195" s="29" t="n"/>
      <c r="H195" s="29" t="n"/>
      <c r="I195" s="30" t="n"/>
      <c r="J195" s="31" t="n"/>
      <c r="K195" s="31" t="n"/>
      <c r="L195" s="19">
        <f>IF(OR(K195="",J195="",J195=0),"",K195/J195)</f>
        <v/>
      </c>
      <c r="M195" s="20">
        <f>IF(AND(A195="",C195=""),"",IF(N195="No","Skipped",IF(K195="","Active",IF(K195&gt;0,"Win",IF(K195&lt;0,"Loss","Breakeven")))))</f>
        <v/>
      </c>
      <c r="N195" s="24" t="n"/>
      <c r="O195" s="21" t="n"/>
      <c r="P195" s="24" t="n"/>
      <c r="Q195" s="32" t="n"/>
      <c r="R195" s="24" t="n"/>
      <c r="S195" s="21" t="n"/>
      <c r="T195" s="21" t="n"/>
      <c r="U195" s="21" t="n"/>
      <c r="V195" s="24" t="n"/>
      <c r="W195" s="25">
        <f>IF(K195="","",SUM($K$2:K195))</f>
        <v/>
      </c>
      <c r="X195" s="25">
        <f>IF(W195="","",MAX(0,MAX($W$2:W195)))</f>
        <v/>
      </c>
      <c r="Y195" s="25">
        <f>IF(W195="","",W195-X195)</f>
        <v/>
      </c>
      <c r="Z195" s="20">
        <f>IF(A195="","",CHOOSE(WEEKDAY(A195,2),"Mon","Tue","Wed","Thu","Fri","Sat","Sun"))</f>
        <v/>
      </c>
      <c r="AA195" s="26">
        <f>IF(A195="","",DATE(YEAR(A195),MONTH(A195),1))</f>
        <v/>
      </c>
    </row>
    <row r="196">
      <c r="A196" s="27" t="n"/>
      <c r="B196" s="28" t="n"/>
      <c r="C196" s="24" t="n"/>
      <c r="D196" s="24" t="n"/>
      <c r="E196" s="24" t="n"/>
      <c r="F196" s="29" t="n"/>
      <c r="G196" s="29" t="n"/>
      <c r="H196" s="29" t="n"/>
      <c r="I196" s="30" t="n"/>
      <c r="J196" s="31" t="n"/>
      <c r="K196" s="31" t="n"/>
      <c r="L196" s="19">
        <f>IF(OR(K196="",J196="",J196=0),"",K196/J196)</f>
        <v/>
      </c>
      <c r="M196" s="20">
        <f>IF(AND(A196="",C196=""),"",IF(N196="No","Skipped",IF(K196="","Active",IF(K196&gt;0,"Win",IF(K196&lt;0,"Loss","Breakeven")))))</f>
        <v/>
      </c>
      <c r="N196" s="24" t="n"/>
      <c r="O196" s="21" t="n"/>
      <c r="P196" s="24" t="n"/>
      <c r="Q196" s="32" t="n"/>
      <c r="R196" s="24" t="n"/>
      <c r="S196" s="21" t="n"/>
      <c r="T196" s="21" t="n"/>
      <c r="U196" s="21" t="n"/>
      <c r="V196" s="24" t="n"/>
      <c r="W196" s="25">
        <f>IF(K196="","",SUM($K$2:K196))</f>
        <v/>
      </c>
      <c r="X196" s="25">
        <f>IF(W196="","",MAX(0,MAX($W$2:W196)))</f>
        <v/>
      </c>
      <c r="Y196" s="25">
        <f>IF(W196="","",W196-X196)</f>
        <v/>
      </c>
      <c r="Z196" s="20">
        <f>IF(A196="","",CHOOSE(WEEKDAY(A196,2),"Mon","Tue","Wed","Thu","Fri","Sat","Sun"))</f>
        <v/>
      </c>
      <c r="AA196" s="26">
        <f>IF(A196="","",DATE(YEAR(A196),MONTH(A196),1))</f>
        <v/>
      </c>
    </row>
    <row r="197">
      <c r="A197" s="27" t="n"/>
      <c r="B197" s="28" t="n"/>
      <c r="C197" s="24" t="n"/>
      <c r="D197" s="24" t="n"/>
      <c r="E197" s="24" t="n"/>
      <c r="F197" s="29" t="n"/>
      <c r="G197" s="29" t="n"/>
      <c r="H197" s="29" t="n"/>
      <c r="I197" s="30" t="n"/>
      <c r="J197" s="31" t="n"/>
      <c r="K197" s="31" t="n"/>
      <c r="L197" s="19">
        <f>IF(OR(K197="",J197="",J197=0),"",K197/J197)</f>
        <v/>
      </c>
      <c r="M197" s="20">
        <f>IF(AND(A197="",C197=""),"",IF(N197="No","Skipped",IF(K197="","Active",IF(K197&gt;0,"Win",IF(K197&lt;0,"Loss","Breakeven")))))</f>
        <v/>
      </c>
      <c r="N197" s="24" t="n"/>
      <c r="O197" s="21" t="n"/>
      <c r="P197" s="24" t="n"/>
      <c r="Q197" s="32" t="n"/>
      <c r="R197" s="24" t="n"/>
      <c r="S197" s="21" t="n"/>
      <c r="T197" s="21" t="n"/>
      <c r="U197" s="21" t="n"/>
      <c r="V197" s="24" t="n"/>
      <c r="W197" s="25">
        <f>IF(K197="","",SUM($K$2:K197))</f>
        <v/>
      </c>
      <c r="X197" s="25">
        <f>IF(W197="","",MAX(0,MAX($W$2:W197)))</f>
        <v/>
      </c>
      <c r="Y197" s="25">
        <f>IF(W197="","",W197-X197)</f>
        <v/>
      </c>
      <c r="Z197" s="20">
        <f>IF(A197="","",CHOOSE(WEEKDAY(A197,2),"Mon","Tue","Wed","Thu","Fri","Sat","Sun"))</f>
        <v/>
      </c>
      <c r="AA197" s="26">
        <f>IF(A197="","",DATE(YEAR(A197),MONTH(A197),1))</f>
        <v/>
      </c>
    </row>
    <row r="198">
      <c r="A198" s="27" t="n"/>
      <c r="B198" s="28" t="n"/>
      <c r="C198" s="24" t="n"/>
      <c r="D198" s="24" t="n"/>
      <c r="E198" s="24" t="n"/>
      <c r="F198" s="29" t="n"/>
      <c r="G198" s="29" t="n"/>
      <c r="H198" s="29" t="n"/>
      <c r="I198" s="30" t="n"/>
      <c r="J198" s="31" t="n"/>
      <c r="K198" s="31" t="n"/>
      <c r="L198" s="19">
        <f>IF(OR(K198="",J198="",J198=0),"",K198/J198)</f>
        <v/>
      </c>
      <c r="M198" s="20">
        <f>IF(AND(A198="",C198=""),"",IF(N198="No","Skipped",IF(K198="","Active",IF(K198&gt;0,"Win",IF(K198&lt;0,"Loss","Breakeven")))))</f>
        <v/>
      </c>
      <c r="N198" s="24" t="n"/>
      <c r="O198" s="21" t="n"/>
      <c r="P198" s="24" t="n"/>
      <c r="Q198" s="32" t="n"/>
      <c r="R198" s="24" t="n"/>
      <c r="S198" s="21" t="n"/>
      <c r="T198" s="21" t="n"/>
      <c r="U198" s="21" t="n"/>
      <c r="V198" s="24" t="n"/>
      <c r="W198" s="25">
        <f>IF(K198="","",SUM($K$2:K198))</f>
        <v/>
      </c>
      <c r="X198" s="25">
        <f>IF(W198="","",MAX(0,MAX($W$2:W198)))</f>
        <v/>
      </c>
      <c r="Y198" s="25">
        <f>IF(W198="","",W198-X198)</f>
        <v/>
      </c>
      <c r="Z198" s="20">
        <f>IF(A198="","",CHOOSE(WEEKDAY(A198,2),"Mon","Tue","Wed","Thu","Fri","Sat","Sun"))</f>
        <v/>
      </c>
      <c r="AA198" s="26">
        <f>IF(A198="","",DATE(YEAR(A198),MONTH(A198),1))</f>
        <v/>
      </c>
    </row>
    <row r="199">
      <c r="A199" s="27" t="n"/>
      <c r="B199" s="28" t="n"/>
      <c r="C199" s="24" t="n"/>
      <c r="D199" s="24" t="n"/>
      <c r="E199" s="24" t="n"/>
      <c r="F199" s="29" t="n"/>
      <c r="G199" s="29" t="n"/>
      <c r="H199" s="29" t="n"/>
      <c r="I199" s="30" t="n"/>
      <c r="J199" s="31" t="n"/>
      <c r="K199" s="31" t="n"/>
      <c r="L199" s="19">
        <f>IF(OR(K199="",J199="",J199=0),"",K199/J199)</f>
        <v/>
      </c>
      <c r="M199" s="20">
        <f>IF(AND(A199="",C199=""),"",IF(N199="No","Skipped",IF(K199="","Active",IF(K199&gt;0,"Win",IF(K199&lt;0,"Loss","Breakeven")))))</f>
        <v/>
      </c>
      <c r="N199" s="24" t="n"/>
      <c r="O199" s="21" t="n"/>
      <c r="P199" s="24" t="n"/>
      <c r="Q199" s="32" t="n"/>
      <c r="R199" s="24" t="n"/>
      <c r="S199" s="21" t="n"/>
      <c r="T199" s="21" t="n"/>
      <c r="U199" s="21" t="n"/>
      <c r="V199" s="24" t="n"/>
      <c r="W199" s="25">
        <f>IF(K199="","",SUM($K$2:K199))</f>
        <v/>
      </c>
      <c r="X199" s="25">
        <f>IF(W199="","",MAX(0,MAX($W$2:W199)))</f>
        <v/>
      </c>
      <c r="Y199" s="25">
        <f>IF(W199="","",W199-X199)</f>
        <v/>
      </c>
      <c r="Z199" s="20">
        <f>IF(A199="","",CHOOSE(WEEKDAY(A199,2),"Mon","Tue","Wed","Thu","Fri","Sat","Sun"))</f>
        <v/>
      </c>
      <c r="AA199" s="26">
        <f>IF(A199="","",DATE(YEAR(A199),MONTH(A199),1))</f>
        <v/>
      </c>
    </row>
    <row r="200">
      <c r="A200" s="27" t="n"/>
      <c r="B200" s="28" t="n"/>
      <c r="C200" s="24" t="n"/>
      <c r="D200" s="24" t="n"/>
      <c r="E200" s="24" t="n"/>
      <c r="F200" s="29" t="n"/>
      <c r="G200" s="29" t="n"/>
      <c r="H200" s="29" t="n"/>
      <c r="I200" s="30" t="n"/>
      <c r="J200" s="31" t="n"/>
      <c r="K200" s="31" t="n"/>
      <c r="L200" s="19">
        <f>IF(OR(K200="",J200="",J200=0),"",K200/J200)</f>
        <v/>
      </c>
      <c r="M200" s="20">
        <f>IF(AND(A200="",C200=""),"",IF(N200="No","Skipped",IF(K200="","Active",IF(K200&gt;0,"Win",IF(K200&lt;0,"Loss","Breakeven")))))</f>
        <v/>
      </c>
      <c r="N200" s="24" t="n"/>
      <c r="O200" s="21" t="n"/>
      <c r="P200" s="24" t="n"/>
      <c r="Q200" s="32" t="n"/>
      <c r="R200" s="24" t="n"/>
      <c r="S200" s="21" t="n"/>
      <c r="T200" s="21" t="n"/>
      <c r="U200" s="21" t="n"/>
      <c r="V200" s="24" t="n"/>
      <c r="W200" s="25">
        <f>IF(K200="","",SUM($K$2:K200))</f>
        <v/>
      </c>
      <c r="X200" s="25">
        <f>IF(W200="","",MAX(0,MAX($W$2:W200)))</f>
        <v/>
      </c>
      <c r="Y200" s="25">
        <f>IF(W200="","",W200-X200)</f>
        <v/>
      </c>
      <c r="Z200" s="20">
        <f>IF(A200="","",CHOOSE(WEEKDAY(A200,2),"Mon","Tue","Wed","Thu","Fri","Sat","Sun"))</f>
        <v/>
      </c>
      <c r="AA200" s="26">
        <f>IF(A200="","",DATE(YEAR(A200),MONTH(A200),1))</f>
        <v/>
      </c>
    </row>
    <row r="201">
      <c r="A201" s="27" t="n"/>
      <c r="B201" s="28" t="n"/>
      <c r="C201" s="24" t="n"/>
      <c r="D201" s="24" t="n"/>
      <c r="E201" s="24" t="n"/>
      <c r="F201" s="29" t="n"/>
      <c r="G201" s="29" t="n"/>
      <c r="H201" s="29" t="n"/>
      <c r="I201" s="30" t="n"/>
      <c r="J201" s="31" t="n"/>
      <c r="K201" s="31" t="n"/>
      <c r="L201" s="19">
        <f>IF(OR(K201="",J201="",J201=0),"",K201/J201)</f>
        <v/>
      </c>
      <c r="M201" s="20">
        <f>IF(AND(A201="",C201=""),"",IF(N201="No","Skipped",IF(K201="","Active",IF(K201&gt;0,"Win",IF(K201&lt;0,"Loss","Breakeven")))))</f>
        <v/>
      </c>
      <c r="N201" s="24" t="n"/>
      <c r="O201" s="21" t="n"/>
      <c r="P201" s="24" t="n"/>
      <c r="Q201" s="32" t="n"/>
      <c r="R201" s="24" t="n"/>
      <c r="S201" s="21" t="n"/>
      <c r="T201" s="21" t="n"/>
      <c r="U201" s="21" t="n"/>
      <c r="V201" s="24" t="n"/>
      <c r="W201" s="25">
        <f>IF(K201="","",SUM($K$2:K201))</f>
        <v/>
      </c>
      <c r="X201" s="25">
        <f>IF(W201="","",MAX(0,MAX($W$2:W201)))</f>
        <v/>
      </c>
      <c r="Y201" s="25">
        <f>IF(W201="","",W201-X201)</f>
        <v/>
      </c>
      <c r="Z201" s="20">
        <f>IF(A201="","",CHOOSE(WEEKDAY(A201,2),"Mon","Tue","Wed","Thu","Fri","Sat","Sun"))</f>
        <v/>
      </c>
      <c r="AA201" s="26">
        <f>IF(A201="","",DATE(YEAR(A201),MONTH(A201),1))</f>
        <v/>
      </c>
    </row>
    <row r="202">
      <c r="A202" s="27" t="n"/>
      <c r="B202" s="28" t="n"/>
      <c r="C202" s="24" t="n"/>
      <c r="D202" s="24" t="n"/>
      <c r="E202" s="24" t="n"/>
      <c r="F202" s="29" t="n"/>
      <c r="G202" s="29" t="n"/>
      <c r="H202" s="29" t="n"/>
      <c r="I202" s="30" t="n"/>
      <c r="J202" s="31" t="n"/>
      <c r="K202" s="31" t="n"/>
      <c r="L202" s="19">
        <f>IF(OR(K202="",J202="",J202=0),"",K202/J202)</f>
        <v/>
      </c>
      <c r="M202" s="20">
        <f>IF(AND(A202="",C202=""),"",IF(N202="No","Skipped",IF(K202="","Active",IF(K202&gt;0,"Win",IF(K202&lt;0,"Loss","Breakeven")))))</f>
        <v/>
      </c>
      <c r="N202" s="24" t="n"/>
      <c r="O202" s="21" t="n"/>
      <c r="P202" s="24" t="n"/>
      <c r="Q202" s="32" t="n"/>
      <c r="R202" s="24" t="n"/>
      <c r="S202" s="21" t="n"/>
      <c r="T202" s="21" t="n"/>
      <c r="U202" s="21" t="n"/>
      <c r="V202" s="24" t="n"/>
      <c r="W202" s="25">
        <f>IF(K202="","",SUM($K$2:K202))</f>
        <v/>
      </c>
      <c r="X202" s="25">
        <f>IF(W202="","",MAX(0,MAX($W$2:W202)))</f>
        <v/>
      </c>
      <c r="Y202" s="25">
        <f>IF(W202="","",W202-X202)</f>
        <v/>
      </c>
      <c r="Z202" s="20">
        <f>IF(A202="","",CHOOSE(WEEKDAY(A202,2),"Mon","Tue","Wed","Thu","Fri","Sat","Sun"))</f>
        <v/>
      </c>
      <c r="AA202" s="26">
        <f>IF(A202="","",DATE(YEAR(A202),MONTH(A202),1))</f>
        <v/>
      </c>
    </row>
    <row r="203">
      <c r="A203" s="27" t="n"/>
      <c r="B203" s="28" t="n"/>
      <c r="C203" s="24" t="n"/>
      <c r="D203" s="24" t="n"/>
      <c r="E203" s="24" t="n"/>
      <c r="F203" s="29" t="n"/>
      <c r="G203" s="29" t="n"/>
      <c r="H203" s="29" t="n"/>
      <c r="I203" s="30" t="n"/>
      <c r="J203" s="31" t="n"/>
      <c r="K203" s="31" t="n"/>
      <c r="L203" s="19">
        <f>IF(OR(K203="",J203="",J203=0),"",K203/J203)</f>
        <v/>
      </c>
      <c r="M203" s="20">
        <f>IF(AND(A203="",C203=""),"",IF(N203="No","Skipped",IF(K203="","Active",IF(K203&gt;0,"Win",IF(K203&lt;0,"Loss","Breakeven")))))</f>
        <v/>
      </c>
      <c r="N203" s="24" t="n"/>
      <c r="O203" s="21" t="n"/>
      <c r="P203" s="24" t="n"/>
      <c r="Q203" s="32" t="n"/>
      <c r="R203" s="24" t="n"/>
      <c r="S203" s="21" t="n"/>
      <c r="T203" s="21" t="n"/>
      <c r="U203" s="21" t="n"/>
      <c r="V203" s="24" t="n"/>
      <c r="W203" s="25">
        <f>IF(K203="","",SUM($K$2:K203))</f>
        <v/>
      </c>
      <c r="X203" s="25">
        <f>IF(W203="","",MAX(0,MAX($W$2:W203)))</f>
        <v/>
      </c>
      <c r="Y203" s="25">
        <f>IF(W203="","",W203-X203)</f>
        <v/>
      </c>
      <c r="Z203" s="20">
        <f>IF(A203="","",CHOOSE(WEEKDAY(A203,2),"Mon","Tue","Wed","Thu","Fri","Sat","Sun"))</f>
        <v/>
      </c>
      <c r="AA203" s="26">
        <f>IF(A203="","",DATE(YEAR(A203),MONTH(A203),1))</f>
        <v/>
      </c>
    </row>
    <row r="204">
      <c r="A204" s="27" t="n"/>
      <c r="B204" s="28" t="n"/>
      <c r="C204" s="24" t="n"/>
      <c r="D204" s="24" t="n"/>
      <c r="E204" s="24" t="n"/>
      <c r="F204" s="29" t="n"/>
      <c r="G204" s="29" t="n"/>
      <c r="H204" s="29" t="n"/>
      <c r="I204" s="30" t="n"/>
      <c r="J204" s="31" t="n"/>
      <c r="K204" s="31" t="n"/>
      <c r="L204" s="19">
        <f>IF(OR(K204="",J204="",J204=0),"",K204/J204)</f>
        <v/>
      </c>
      <c r="M204" s="20">
        <f>IF(AND(A204="",C204=""),"",IF(N204="No","Skipped",IF(K204="","Active",IF(K204&gt;0,"Win",IF(K204&lt;0,"Loss","Breakeven")))))</f>
        <v/>
      </c>
      <c r="N204" s="24" t="n"/>
      <c r="O204" s="21" t="n"/>
      <c r="P204" s="24" t="n"/>
      <c r="Q204" s="32" t="n"/>
      <c r="R204" s="24" t="n"/>
      <c r="S204" s="21" t="n"/>
      <c r="T204" s="21" t="n"/>
      <c r="U204" s="21" t="n"/>
      <c r="V204" s="24" t="n"/>
      <c r="W204" s="25">
        <f>IF(K204="","",SUM($K$2:K204))</f>
        <v/>
      </c>
      <c r="X204" s="25">
        <f>IF(W204="","",MAX(0,MAX($W$2:W204)))</f>
        <v/>
      </c>
      <c r="Y204" s="25">
        <f>IF(W204="","",W204-X204)</f>
        <v/>
      </c>
      <c r="Z204" s="20">
        <f>IF(A204="","",CHOOSE(WEEKDAY(A204,2),"Mon","Tue","Wed","Thu","Fri","Sat","Sun"))</f>
        <v/>
      </c>
      <c r="AA204" s="26">
        <f>IF(A204="","",DATE(YEAR(A204),MONTH(A204),1))</f>
        <v/>
      </c>
    </row>
    <row r="205">
      <c r="A205" s="27" t="n"/>
      <c r="B205" s="28" t="n"/>
      <c r="C205" s="24" t="n"/>
      <c r="D205" s="24" t="n"/>
      <c r="E205" s="24" t="n"/>
      <c r="F205" s="29" t="n"/>
      <c r="G205" s="29" t="n"/>
      <c r="H205" s="29" t="n"/>
      <c r="I205" s="30" t="n"/>
      <c r="J205" s="31" t="n"/>
      <c r="K205" s="31" t="n"/>
      <c r="L205" s="19">
        <f>IF(OR(K205="",J205="",J205=0),"",K205/J205)</f>
        <v/>
      </c>
      <c r="M205" s="20">
        <f>IF(AND(A205="",C205=""),"",IF(N205="No","Skipped",IF(K205="","Active",IF(K205&gt;0,"Win",IF(K205&lt;0,"Loss","Breakeven")))))</f>
        <v/>
      </c>
      <c r="N205" s="24" t="n"/>
      <c r="O205" s="21" t="n"/>
      <c r="P205" s="24" t="n"/>
      <c r="Q205" s="32" t="n"/>
      <c r="R205" s="24" t="n"/>
      <c r="S205" s="21" t="n"/>
      <c r="T205" s="21" t="n"/>
      <c r="U205" s="21" t="n"/>
      <c r="V205" s="24" t="n"/>
      <c r="W205" s="25">
        <f>IF(K205="","",SUM($K$2:K205))</f>
        <v/>
      </c>
      <c r="X205" s="25">
        <f>IF(W205="","",MAX(0,MAX($W$2:W205)))</f>
        <v/>
      </c>
      <c r="Y205" s="25">
        <f>IF(W205="","",W205-X205)</f>
        <v/>
      </c>
      <c r="Z205" s="20">
        <f>IF(A205="","",CHOOSE(WEEKDAY(A205,2),"Mon","Tue","Wed","Thu","Fri","Sat","Sun"))</f>
        <v/>
      </c>
      <c r="AA205" s="26">
        <f>IF(A205="","",DATE(YEAR(A205),MONTH(A205),1))</f>
        <v/>
      </c>
    </row>
    <row r="206">
      <c r="A206" s="27" t="n"/>
      <c r="B206" s="28" t="n"/>
      <c r="C206" s="24" t="n"/>
      <c r="D206" s="24" t="n"/>
      <c r="E206" s="24" t="n"/>
      <c r="F206" s="29" t="n"/>
      <c r="G206" s="29" t="n"/>
      <c r="H206" s="29" t="n"/>
      <c r="I206" s="30" t="n"/>
      <c r="J206" s="31" t="n"/>
      <c r="K206" s="31" t="n"/>
      <c r="L206" s="19">
        <f>IF(OR(K206="",J206="",J206=0),"",K206/J206)</f>
        <v/>
      </c>
      <c r="M206" s="20">
        <f>IF(AND(A206="",C206=""),"",IF(N206="No","Skipped",IF(K206="","Active",IF(K206&gt;0,"Win",IF(K206&lt;0,"Loss","Breakeven")))))</f>
        <v/>
      </c>
      <c r="N206" s="24" t="n"/>
      <c r="O206" s="21" t="n"/>
      <c r="P206" s="24" t="n"/>
      <c r="Q206" s="32" t="n"/>
      <c r="R206" s="24" t="n"/>
      <c r="S206" s="21" t="n"/>
      <c r="T206" s="21" t="n"/>
      <c r="U206" s="21" t="n"/>
      <c r="V206" s="24" t="n"/>
      <c r="W206" s="25">
        <f>IF(K206="","",SUM($K$2:K206))</f>
        <v/>
      </c>
      <c r="X206" s="25">
        <f>IF(W206="","",MAX(0,MAX($W$2:W206)))</f>
        <v/>
      </c>
      <c r="Y206" s="25">
        <f>IF(W206="","",W206-X206)</f>
        <v/>
      </c>
      <c r="Z206" s="20">
        <f>IF(A206="","",CHOOSE(WEEKDAY(A206,2),"Mon","Tue","Wed","Thu","Fri","Sat","Sun"))</f>
        <v/>
      </c>
      <c r="AA206" s="26">
        <f>IF(A206="","",DATE(YEAR(A206),MONTH(A206),1))</f>
        <v/>
      </c>
    </row>
    <row r="207">
      <c r="A207" s="27" t="n"/>
      <c r="B207" s="28" t="n"/>
      <c r="C207" s="24" t="n"/>
      <c r="D207" s="24" t="n"/>
      <c r="E207" s="24" t="n"/>
      <c r="F207" s="29" t="n"/>
      <c r="G207" s="29" t="n"/>
      <c r="H207" s="29" t="n"/>
      <c r="I207" s="30" t="n"/>
      <c r="J207" s="31" t="n"/>
      <c r="K207" s="31" t="n"/>
      <c r="L207" s="19">
        <f>IF(OR(K207="",J207="",J207=0),"",K207/J207)</f>
        <v/>
      </c>
      <c r="M207" s="20">
        <f>IF(AND(A207="",C207=""),"",IF(N207="No","Skipped",IF(K207="","Active",IF(K207&gt;0,"Win",IF(K207&lt;0,"Loss","Breakeven")))))</f>
        <v/>
      </c>
      <c r="N207" s="24" t="n"/>
      <c r="O207" s="21" t="n"/>
      <c r="P207" s="24" t="n"/>
      <c r="Q207" s="32" t="n"/>
      <c r="R207" s="24" t="n"/>
      <c r="S207" s="21" t="n"/>
      <c r="T207" s="21" t="n"/>
      <c r="U207" s="21" t="n"/>
      <c r="V207" s="24" t="n"/>
      <c r="W207" s="25">
        <f>IF(K207="","",SUM($K$2:K207))</f>
        <v/>
      </c>
      <c r="X207" s="25">
        <f>IF(W207="","",MAX(0,MAX($W$2:W207)))</f>
        <v/>
      </c>
      <c r="Y207" s="25">
        <f>IF(W207="","",W207-X207)</f>
        <v/>
      </c>
      <c r="Z207" s="20">
        <f>IF(A207="","",CHOOSE(WEEKDAY(A207,2),"Mon","Tue","Wed","Thu","Fri","Sat","Sun"))</f>
        <v/>
      </c>
      <c r="AA207" s="26">
        <f>IF(A207="","",DATE(YEAR(A207),MONTH(A207),1))</f>
        <v/>
      </c>
    </row>
    <row r="208">
      <c r="A208" s="27" t="n"/>
      <c r="B208" s="28" t="n"/>
      <c r="C208" s="24" t="n"/>
      <c r="D208" s="24" t="n"/>
      <c r="E208" s="24" t="n"/>
      <c r="F208" s="29" t="n"/>
      <c r="G208" s="29" t="n"/>
      <c r="H208" s="29" t="n"/>
      <c r="I208" s="30" t="n"/>
      <c r="J208" s="31" t="n"/>
      <c r="K208" s="31" t="n"/>
      <c r="L208" s="19">
        <f>IF(OR(K208="",J208="",J208=0),"",K208/J208)</f>
        <v/>
      </c>
      <c r="M208" s="20">
        <f>IF(AND(A208="",C208=""),"",IF(N208="No","Skipped",IF(K208="","Active",IF(K208&gt;0,"Win",IF(K208&lt;0,"Loss","Breakeven")))))</f>
        <v/>
      </c>
      <c r="N208" s="24" t="n"/>
      <c r="O208" s="21" t="n"/>
      <c r="P208" s="24" t="n"/>
      <c r="Q208" s="32" t="n"/>
      <c r="R208" s="24" t="n"/>
      <c r="S208" s="21" t="n"/>
      <c r="T208" s="21" t="n"/>
      <c r="U208" s="21" t="n"/>
      <c r="V208" s="24" t="n"/>
      <c r="W208" s="25">
        <f>IF(K208="","",SUM($K$2:K208))</f>
        <v/>
      </c>
      <c r="X208" s="25">
        <f>IF(W208="","",MAX(0,MAX($W$2:W208)))</f>
        <v/>
      </c>
      <c r="Y208" s="25">
        <f>IF(W208="","",W208-X208)</f>
        <v/>
      </c>
      <c r="Z208" s="20">
        <f>IF(A208="","",CHOOSE(WEEKDAY(A208,2),"Mon","Tue","Wed","Thu","Fri","Sat","Sun"))</f>
        <v/>
      </c>
      <c r="AA208" s="26">
        <f>IF(A208="","",DATE(YEAR(A208),MONTH(A208),1))</f>
        <v/>
      </c>
    </row>
    <row r="209">
      <c r="A209" s="27" t="n"/>
      <c r="B209" s="28" t="n"/>
      <c r="C209" s="24" t="n"/>
      <c r="D209" s="24" t="n"/>
      <c r="E209" s="24" t="n"/>
      <c r="F209" s="29" t="n"/>
      <c r="G209" s="29" t="n"/>
      <c r="H209" s="29" t="n"/>
      <c r="I209" s="30" t="n"/>
      <c r="J209" s="31" t="n"/>
      <c r="K209" s="31" t="n"/>
      <c r="L209" s="19">
        <f>IF(OR(K209="",J209="",J209=0),"",K209/J209)</f>
        <v/>
      </c>
      <c r="M209" s="20">
        <f>IF(AND(A209="",C209=""),"",IF(N209="No","Skipped",IF(K209="","Active",IF(K209&gt;0,"Win",IF(K209&lt;0,"Loss","Breakeven")))))</f>
        <v/>
      </c>
      <c r="N209" s="24" t="n"/>
      <c r="O209" s="21" t="n"/>
      <c r="P209" s="24" t="n"/>
      <c r="Q209" s="32" t="n"/>
      <c r="R209" s="24" t="n"/>
      <c r="S209" s="21" t="n"/>
      <c r="T209" s="21" t="n"/>
      <c r="U209" s="21" t="n"/>
      <c r="V209" s="24" t="n"/>
      <c r="W209" s="25">
        <f>IF(K209="","",SUM($K$2:K209))</f>
        <v/>
      </c>
      <c r="X209" s="25">
        <f>IF(W209="","",MAX(0,MAX($W$2:W209)))</f>
        <v/>
      </c>
      <c r="Y209" s="25">
        <f>IF(W209="","",W209-X209)</f>
        <v/>
      </c>
      <c r="Z209" s="20">
        <f>IF(A209="","",CHOOSE(WEEKDAY(A209,2),"Mon","Tue","Wed","Thu","Fri","Sat","Sun"))</f>
        <v/>
      </c>
      <c r="AA209" s="26">
        <f>IF(A209="","",DATE(YEAR(A209),MONTH(A209),1))</f>
        <v/>
      </c>
    </row>
    <row r="210">
      <c r="A210" s="27" t="n"/>
      <c r="B210" s="28" t="n"/>
      <c r="C210" s="24" t="n"/>
      <c r="D210" s="24" t="n"/>
      <c r="E210" s="24" t="n"/>
      <c r="F210" s="29" t="n"/>
      <c r="G210" s="29" t="n"/>
      <c r="H210" s="29" t="n"/>
      <c r="I210" s="30" t="n"/>
      <c r="J210" s="31" t="n"/>
      <c r="K210" s="31" t="n"/>
      <c r="L210" s="19">
        <f>IF(OR(K210="",J210="",J210=0),"",K210/J210)</f>
        <v/>
      </c>
      <c r="M210" s="20">
        <f>IF(AND(A210="",C210=""),"",IF(N210="No","Skipped",IF(K210="","Active",IF(K210&gt;0,"Win",IF(K210&lt;0,"Loss","Breakeven")))))</f>
        <v/>
      </c>
      <c r="N210" s="24" t="n"/>
      <c r="O210" s="21" t="n"/>
      <c r="P210" s="24" t="n"/>
      <c r="Q210" s="32" t="n"/>
      <c r="R210" s="24" t="n"/>
      <c r="S210" s="21" t="n"/>
      <c r="T210" s="21" t="n"/>
      <c r="U210" s="21" t="n"/>
      <c r="V210" s="24" t="n"/>
      <c r="W210" s="25">
        <f>IF(K210="","",SUM($K$2:K210))</f>
        <v/>
      </c>
      <c r="X210" s="25">
        <f>IF(W210="","",MAX(0,MAX($W$2:W210)))</f>
        <v/>
      </c>
      <c r="Y210" s="25">
        <f>IF(W210="","",W210-X210)</f>
        <v/>
      </c>
      <c r="Z210" s="20">
        <f>IF(A210="","",CHOOSE(WEEKDAY(A210,2),"Mon","Tue","Wed","Thu","Fri","Sat","Sun"))</f>
        <v/>
      </c>
      <c r="AA210" s="26">
        <f>IF(A210="","",DATE(YEAR(A210),MONTH(A210),1))</f>
        <v/>
      </c>
    </row>
    <row r="211">
      <c r="A211" s="27" t="n"/>
      <c r="B211" s="28" t="n"/>
      <c r="C211" s="24" t="n"/>
      <c r="D211" s="24" t="n"/>
      <c r="E211" s="24" t="n"/>
      <c r="F211" s="29" t="n"/>
      <c r="G211" s="29" t="n"/>
      <c r="H211" s="29" t="n"/>
      <c r="I211" s="30" t="n"/>
      <c r="J211" s="31" t="n"/>
      <c r="K211" s="31" t="n"/>
      <c r="L211" s="19">
        <f>IF(OR(K211="",J211="",J211=0),"",K211/J211)</f>
        <v/>
      </c>
      <c r="M211" s="20">
        <f>IF(AND(A211="",C211=""),"",IF(N211="No","Skipped",IF(K211="","Active",IF(K211&gt;0,"Win",IF(K211&lt;0,"Loss","Breakeven")))))</f>
        <v/>
      </c>
      <c r="N211" s="24" t="n"/>
      <c r="O211" s="21" t="n"/>
      <c r="P211" s="24" t="n"/>
      <c r="Q211" s="32" t="n"/>
      <c r="R211" s="24" t="n"/>
      <c r="S211" s="21" t="n"/>
      <c r="T211" s="21" t="n"/>
      <c r="U211" s="21" t="n"/>
      <c r="V211" s="24" t="n"/>
      <c r="W211" s="25">
        <f>IF(K211="","",SUM($K$2:K211))</f>
        <v/>
      </c>
      <c r="X211" s="25">
        <f>IF(W211="","",MAX(0,MAX($W$2:W211)))</f>
        <v/>
      </c>
      <c r="Y211" s="25">
        <f>IF(W211="","",W211-X211)</f>
        <v/>
      </c>
      <c r="Z211" s="20">
        <f>IF(A211="","",CHOOSE(WEEKDAY(A211,2),"Mon","Tue","Wed","Thu","Fri","Sat","Sun"))</f>
        <v/>
      </c>
      <c r="AA211" s="26">
        <f>IF(A211="","",DATE(YEAR(A211),MONTH(A211),1))</f>
        <v/>
      </c>
    </row>
    <row r="212">
      <c r="A212" s="27" t="n"/>
      <c r="B212" s="28" t="n"/>
      <c r="C212" s="24" t="n"/>
      <c r="D212" s="24" t="n"/>
      <c r="E212" s="24" t="n"/>
      <c r="F212" s="29" t="n"/>
      <c r="G212" s="29" t="n"/>
      <c r="H212" s="29" t="n"/>
      <c r="I212" s="30" t="n"/>
      <c r="J212" s="31" t="n"/>
      <c r="K212" s="31" t="n"/>
      <c r="L212" s="19">
        <f>IF(OR(K212="",J212="",J212=0),"",K212/J212)</f>
        <v/>
      </c>
      <c r="M212" s="20">
        <f>IF(AND(A212="",C212=""),"",IF(N212="No","Skipped",IF(K212="","Active",IF(K212&gt;0,"Win",IF(K212&lt;0,"Loss","Breakeven")))))</f>
        <v/>
      </c>
      <c r="N212" s="24" t="n"/>
      <c r="O212" s="21" t="n"/>
      <c r="P212" s="24" t="n"/>
      <c r="Q212" s="32" t="n"/>
      <c r="R212" s="24" t="n"/>
      <c r="S212" s="21" t="n"/>
      <c r="T212" s="21" t="n"/>
      <c r="U212" s="21" t="n"/>
      <c r="V212" s="24" t="n"/>
      <c r="W212" s="25">
        <f>IF(K212="","",SUM($K$2:K212))</f>
        <v/>
      </c>
      <c r="X212" s="25">
        <f>IF(W212="","",MAX(0,MAX($W$2:W212)))</f>
        <v/>
      </c>
      <c r="Y212" s="25">
        <f>IF(W212="","",W212-X212)</f>
        <v/>
      </c>
      <c r="Z212" s="20">
        <f>IF(A212="","",CHOOSE(WEEKDAY(A212,2),"Mon","Tue","Wed","Thu","Fri","Sat","Sun"))</f>
        <v/>
      </c>
      <c r="AA212" s="26">
        <f>IF(A212="","",DATE(YEAR(A212),MONTH(A212),1))</f>
        <v/>
      </c>
    </row>
    <row r="213">
      <c r="A213" s="27" t="n"/>
      <c r="B213" s="28" t="n"/>
      <c r="C213" s="24" t="n"/>
      <c r="D213" s="24" t="n"/>
      <c r="E213" s="24" t="n"/>
      <c r="F213" s="29" t="n"/>
      <c r="G213" s="29" t="n"/>
      <c r="H213" s="29" t="n"/>
      <c r="I213" s="30" t="n"/>
      <c r="J213" s="31" t="n"/>
      <c r="K213" s="31" t="n"/>
      <c r="L213" s="19">
        <f>IF(OR(K213="",J213="",J213=0),"",K213/J213)</f>
        <v/>
      </c>
      <c r="M213" s="20">
        <f>IF(AND(A213="",C213=""),"",IF(N213="No","Skipped",IF(K213="","Active",IF(K213&gt;0,"Win",IF(K213&lt;0,"Loss","Breakeven")))))</f>
        <v/>
      </c>
      <c r="N213" s="24" t="n"/>
      <c r="O213" s="21" t="n"/>
      <c r="P213" s="24" t="n"/>
      <c r="Q213" s="32" t="n"/>
      <c r="R213" s="24" t="n"/>
      <c r="S213" s="21" t="n"/>
      <c r="T213" s="21" t="n"/>
      <c r="U213" s="21" t="n"/>
      <c r="V213" s="24" t="n"/>
      <c r="W213" s="25">
        <f>IF(K213="","",SUM($K$2:K213))</f>
        <v/>
      </c>
      <c r="X213" s="25">
        <f>IF(W213="","",MAX(0,MAX($W$2:W213)))</f>
        <v/>
      </c>
      <c r="Y213" s="25">
        <f>IF(W213="","",W213-X213)</f>
        <v/>
      </c>
      <c r="Z213" s="20">
        <f>IF(A213="","",CHOOSE(WEEKDAY(A213,2),"Mon","Tue","Wed","Thu","Fri","Sat","Sun"))</f>
        <v/>
      </c>
      <c r="AA213" s="26">
        <f>IF(A213="","",DATE(YEAR(A213),MONTH(A213),1))</f>
        <v/>
      </c>
    </row>
    <row r="214">
      <c r="A214" s="27" t="n"/>
      <c r="B214" s="28" t="n"/>
      <c r="C214" s="24" t="n"/>
      <c r="D214" s="24" t="n"/>
      <c r="E214" s="24" t="n"/>
      <c r="F214" s="29" t="n"/>
      <c r="G214" s="29" t="n"/>
      <c r="H214" s="29" t="n"/>
      <c r="I214" s="30" t="n"/>
      <c r="J214" s="31" t="n"/>
      <c r="K214" s="31" t="n"/>
      <c r="L214" s="19">
        <f>IF(OR(K214="",J214="",J214=0),"",K214/J214)</f>
        <v/>
      </c>
      <c r="M214" s="20">
        <f>IF(AND(A214="",C214=""),"",IF(N214="No","Skipped",IF(K214="","Active",IF(K214&gt;0,"Win",IF(K214&lt;0,"Loss","Breakeven")))))</f>
        <v/>
      </c>
      <c r="N214" s="24" t="n"/>
      <c r="O214" s="21" t="n"/>
      <c r="P214" s="24" t="n"/>
      <c r="Q214" s="32" t="n"/>
      <c r="R214" s="24" t="n"/>
      <c r="S214" s="21" t="n"/>
      <c r="T214" s="21" t="n"/>
      <c r="U214" s="21" t="n"/>
      <c r="V214" s="24" t="n"/>
      <c r="W214" s="25">
        <f>IF(K214="","",SUM($K$2:K214))</f>
        <v/>
      </c>
      <c r="X214" s="25">
        <f>IF(W214="","",MAX(0,MAX($W$2:W214)))</f>
        <v/>
      </c>
      <c r="Y214" s="25">
        <f>IF(W214="","",W214-X214)</f>
        <v/>
      </c>
      <c r="Z214" s="20">
        <f>IF(A214="","",CHOOSE(WEEKDAY(A214,2),"Mon","Tue","Wed","Thu","Fri","Sat","Sun"))</f>
        <v/>
      </c>
      <c r="AA214" s="26">
        <f>IF(A214="","",DATE(YEAR(A214),MONTH(A214),1))</f>
        <v/>
      </c>
    </row>
    <row r="215">
      <c r="A215" s="27" t="n"/>
      <c r="B215" s="28" t="n"/>
      <c r="C215" s="24" t="n"/>
      <c r="D215" s="24" t="n"/>
      <c r="E215" s="24" t="n"/>
      <c r="F215" s="29" t="n"/>
      <c r="G215" s="29" t="n"/>
      <c r="H215" s="29" t="n"/>
      <c r="I215" s="30" t="n"/>
      <c r="J215" s="31" t="n"/>
      <c r="K215" s="31" t="n"/>
      <c r="L215" s="19">
        <f>IF(OR(K215="",J215="",J215=0),"",K215/J215)</f>
        <v/>
      </c>
      <c r="M215" s="20">
        <f>IF(AND(A215="",C215=""),"",IF(N215="No","Skipped",IF(K215="","Active",IF(K215&gt;0,"Win",IF(K215&lt;0,"Loss","Breakeven")))))</f>
        <v/>
      </c>
      <c r="N215" s="24" t="n"/>
      <c r="O215" s="21" t="n"/>
      <c r="P215" s="24" t="n"/>
      <c r="Q215" s="32" t="n"/>
      <c r="R215" s="24" t="n"/>
      <c r="S215" s="21" t="n"/>
      <c r="T215" s="21" t="n"/>
      <c r="U215" s="21" t="n"/>
      <c r="V215" s="24" t="n"/>
      <c r="W215" s="25">
        <f>IF(K215="","",SUM($K$2:K215))</f>
        <v/>
      </c>
      <c r="X215" s="25">
        <f>IF(W215="","",MAX(0,MAX($W$2:W215)))</f>
        <v/>
      </c>
      <c r="Y215" s="25">
        <f>IF(W215="","",W215-X215)</f>
        <v/>
      </c>
      <c r="Z215" s="20">
        <f>IF(A215="","",CHOOSE(WEEKDAY(A215,2),"Mon","Tue","Wed","Thu","Fri","Sat","Sun"))</f>
        <v/>
      </c>
      <c r="AA215" s="26">
        <f>IF(A215="","",DATE(YEAR(A215),MONTH(A215),1))</f>
        <v/>
      </c>
    </row>
    <row r="216">
      <c r="A216" s="27" t="n"/>
      <c r="B216" s="28" t="n"/>
      <c r="C216" s="24" t="n"/>
      <c r="D216" s="24" t="n"/>
      <c r="E216" s="24" t="n"/>
      <c r="F216" s="29" t="n"/>
      <c r="G216" s="29" t="n"/>
      <c r="H216" s="29" t="n"/>
      <c r="I216" s="30" t="n"/>
      <c r="J216" s="31" t="n"/>
      <c r="K216" s="31" t="n"/>
      <c r="L216" s="19">
        <f>IF(OR(K216="",J216="",J216=0),"",K216/J216)</f>
        <v/>
      </c>
      <c r="M216" s="20">
        <f>IF(AND(A216="",C216=""),"",IF(N216="No","Skipped",IF(K216="","Active",IF(K216&gt;0,"Win",IF(K216&lt;0,"Loss","Breakeven")))))</f>
        <v/>
      </c>
      <c r="N216" s="24" t="n"/>
      <c r="O216" s="21" t="n"/>
      <c r="P216" s="24" t="n"/>
      <c r="Q216" s="32" t="n"/>
      <c r="R216" s="24" t="n"/>
      <c r="S216" s="21" t="n"/>
      <c r="T216" s="21" t="n"/>
      <c r="U216" s="21" t="n"/>
      <c r="V216" s="24" t="n"/>
      <c r="W216" s="25">
        <f>IF(K216="","",SUM($K$2:K216))</f>
        <v/>
      </c>
      <c r="X216" s="25">
        <f>IF(W216="","",MAX(0,MAX($W$2:W216)))</f>
        <v/>
      </c>
      <c r="Y216" s="25">
        <f>IF(W216="","",W216-X216)</f>
        <v/>
      </c>
      <c r="Z216" s="20">
        <f>IF(A216="","",CHOOSE(WEEKDAY(A216,2),"Mon","Tue","Wed","Thu","Fri","Sat","Sun"))</f>
        <v/>
      </c>
      <c r="AA216" s="26">
        <f>IF(A216="","",DATE(YEAR(A216),MONTH(A216),1))</f>
        <v/>
      </c>
    </row>
    <row r="217">
      <c r="A217" s="27" t="n"/>
      <c r="B217" s="28" t="n"/>
      <c r="C217" s="24" t="n"/>
      <c r="D217" s="24" t="n"/>
      <c r="E217" s="24" t="n"/>
      <c r="F217" s="29" t="n"/>
      <c r="G217" s="29" t="n"/>
      <c r="H217" s="29" t="n"/>
      <c r="I217" s="30" t="n"/>
      <c r="J217" s="31" t="n"/>
      <c r="K217" s="31" t="n"/>
      <c r="L217" s="19">
        <f>IF(OR(K217="",J217="",J217=0),"",K217/J217)</f>
        <v/>
      </c>
      <c r="M217" s="20">
        <f>IF(AND(A217="",C217=""),"",IF(N217="No","Skipped",IF(K217="","Active",IF(K217&gt;0,"Win",IF(K217&lt;0,"Loss","Breakeven")))))</f>
        <v/>
      </c>
      <c r="N217" s="24" t="n"/>
      <c r="O217" s="21" t="n"/>
      <c r="P217" s="24" t="n"/>
      <c r="Q217" s="32" t="n"/>
      <c r="R217" s="24" t="n"/>
      <c r="S217" s="21" t="n"/>
      <c r="T217" s="21" t="n"/>
      <c r="U217" s="21" t="n"/>
      <c r="V217" s="24" t="n"/>
      <c r="W217" s="25">
        <f>IF(K217="","",SUM($K$2:K217))</f>
        <v/>
      </c>
      <c r="X217" s="25">
        <f>IF(W217="","",MAX(0,MAX($W$2:W217)))</f>
        <v/>
      </c>
      <c r="Y217" s="25">
        <f>IF(W217="","",W217-X217)</f>
        <v/>
      </c>
      <c r="Z217" s="20">
        <f>IF(A217="","",CHOOSE(WEEKDAY(A217,2),"Mon","Tue","Wed","Thu","Fri","Sat","Sun"))</f>
        <v/>
      </c>
      <c r="AA217" s="26">
        <f>IF(A217="","",DATE(YEAR(A217),MONTH(A217),1))</f>
        <v/>
      </c>
    </row>
    <row r="218">
      <c r="A218" s="27" t="n"/>
      <c r="B218" s="28" t="n"/>
      <c r="C218" s="24" t="n"/>
      <c r="D218" s="24" t="n"/>
      <c r="E218" s="24" t="n"/>
      <c r="F218" s="29" t="n"/>
      <c r="G218" s="29" t="n"/>
      <c r="H218" s="29" t="n"/>
      <c r="I218" s="30" t="n"/>
      <c r="J218" s="31" t="n"/>
      <c r="K218" s="31" t="n"/>
      <c r="L218" s="19">
        <f>IF(OR(K218="",J218="",J218=0),"",K218/J218)</f>
        <v/>
      </c>
      <c r="M218" s="20">
        <f>IF(AND(A218="",C218=""),"",IF(N218="No","Skipped",IF(K218="","Active",IF(K218&gt;0,"Win",IF(K218&lt;0,"Loss","Breakeven")))))</f>
        <v/>
      </c>
      <c r="N218" s="24" t="n"/>
      <c r="O218" s="21" t="n"/>
      <c r="P218" s="24" t="n"/>
      <c r="Q218" s="32" t="n"/>
      <c r="R218" s="24" t="n"/>
      <c r="S218" s="21" t="n"/>
      <c r="T218" s="21" t="n"/>
      <c r="U218" s="21" t="n"/>
      <c r="V218" s="24" t="n"/>
      <c r="W218" s="25">
        <f>IF(K218="","",SUM($K$2:K218))</f>
        <v/>
      </c>
      <c r="X218" s="25">
        <f>IF(W218="","",MAX(0,MAX($W$2:W218)))</f>
        <v/>
      </c>
      <c r="Y218" s="25">
        <f>IF(W218="","",W218-X218)</f>
        <v/>
      </c>
      <c r="Z218" s="20">
        <f>IF(A218="","",CHOOSE(WEEKDAY(A218,2),"Mon","Tue","Wed","Thu","Fri","Sat","Sun"))</f>
        <v/>
      </c>
      <c r="AA218" s="26">
        <f>IF(A218="","",DATE(YEAR(A218),MONTH(A218),1))</f>
        <v/>
      </c>
    </row>
    <row r="219">
      <c r="A219" s="27" t="n"/>
      <c r="B219" s="28" t="n"/>
      <c r="C219" s="24" t="n"/>
      <c r="D219" s="24" t="n"/>
      <c r="E219" s="24" t="n"/>
      <c r="F219" s="29" t="n"/>
      <c r="G219" s="29" t="n"/>
      <c r="H219" s="29" t="n"/>
      <c r="I219" s="30" t="n"/>
      <c r="J219" s="31" t="n"/>
      <c r="K219" s="31" t="n"/>
      <c r="L219" s="19">
        <f>IF(OR(K219="",J219="",J219=0),"",K219/J219)</f>
        <v/>
      </c>
      <c r="M219" s="20">
        <f>IF(AND(A219="",C219=""),"",IF(N219="No","Skipped",IF(K219="","Active",IF(K219&gt;0,"Win",IF(K219&lt;0,"Loss","Breakeven")))))</f>
        <v/>
      </c>
      <c r="N219" s="24" t="n"/>
      <c r="O219" s="21" t="n"/>
      <c r="P219" s="24" t="n"/>
      <c r="Q219" s="32" t="n"/>
      <c r="R219" s="24" t="n"/>
      <c r="S219" s="21" t="n"/>
      <c r="T219" s="21" t="n"/>
      <c r="U219" s="21" t="n"/>
      <c r="V219" s="24" t="n"/>
      <c r="W219" s="25">
        <f>IF(K219="","",SUM($K$2:K219))</f>
        <v/>
      </c>
      <c r="X219" s="25">
        <f>IF(W219="","",MAX(0,MAX($W$2:W219)))</f>
        <v/>
      </c>
      <c r="Y219" s="25">
        <f>IF(W219="","",W219-X219)</f>
        <v/>
      </c>
      <c r="Z219" s="20">
        <f>IF(A219="","",CHOOSE(WEEKDAY(A219,2),"Mon","Tue","Wed","Thu","Fri","Sat","Sun"))</f>
        <v/>
      </c>
      <c r="AA219" s="26">
        <f>IF(A219="","",DATE(YEAR(A219),MONTH(A219),1))</f>
        <v/>
      </c>
    </row>
    <row r="220">
      <c r="A220" s="27" t="n"/>
      <c r="B220" s="28" t="n"/>
      <c r="C220" s="24" t="n"/>
      <c r="D220" s="24" t="n"/>
      <c r="E220" s="24" t="n"/>
      <c r="F220" s="29" t="n"/>
      <c r="G220" s="29" t="n"/>
      <c r="H220" s="29" t="n"/>
      <c r="I220" s="30" t="n"/>
      <c r="J220" s="31" t="n"/>
      <c r="K220" s="31" t="n"/>
      <c r="L220" s="19">
        <f>IF(OR(K220="",J220="",J220=0),"",K220/J220)</f>
        <v/>
      </c>
      <c r="M220" s="20">
        <f>IF(AND(A220="",C220=""),"",IF(N220="No","Skipped",IF(K220="","Active",IF(K220&gt;0,"Win",IF(K220&lt;0,"Loss","Breakeven")))))</f>
        <v/>
      </c>
      <c r="N220" s="24" t="n"/>
      <c r="O220" s="21" t="n"/>
      <c r="P220" s="24" t="n"/>
      <c r="Q220" s="32" t="n"/>
      <c r="R220" s="24" t="n"/>
      <c r="S220" s="21" t="n"/>
      <c r="T220" s="21" t="n"/>
      <c r="U220" s="21" t="n"/>
      <c r="V220" s="24" t="n"/>
      <c r="W220" s="25">
        <f>IF(K220="","",SUM($K$2:K220))</f>
        <v/>
      </c>
      <c r="X220" s="25">
        <f>IF(W220="","",MAX(0,MAX($W$2:W220)))</f>
        <v/>
      </c>
      <c r="Y220" s="25">
        <f>IF(W220="","",W220-X220)</f>
        <v/>
      </c>
      <c r="Z220" s="20">
        <f>IF(A220="","",CHOOSE(WEEKDAY(A220,2),"Mon","Tue","Wed","Thu","Fri","Sat","Sun"))</f>
        <v/>
      </c>
      <c r="AA220" s="26">
        <f>IF(A220="","",DATE(YEAR(A220),MONTH(A220),1))</f>
        <v/>
      </c>
    </row>
    <row r="221">
      <c r="A221" s="27" t="n"/>
      <c r="B221" s="28" t="n"/>
      <c r="C221" s="24" t="n"/>
      <c r="D221" s="24" t="n"/>
      <c r="E221" s="24" t="n"/>
      <c r="F221" s="29" t="n"/>
      <c r="G221" s="29" t="n"/>
      <c r="H221" s="29" t="n"/>
      <c r="I221" s="30" t="n"/>
      <c r="J221" s="31" t="n"/>
      <c r="K221" s="31" t="n"/>
      <c r="L221" s="19">
        <f>IF(OR(K221="",J221="",J221=0),"",K221/J221)</f>
        <v/>
      </c>
      <c r="M221" s="20">
        <f>IF(AND(A221="",C221=""),"",IF(N221="No","Skipped",IF(K221="","Active",IF(K221&gt;0,"Win",IF(K221&lt;0,"Loss","Breakeven")))))</f>
        <v/>
      </c>
      <c r="N221" s="24" t="n"/>
      <c r="O221" s="21" t="n"/>
      <c r="P221" s="24" t="n"/>
      <c r="Q221" s="32" t="n"/>
      <c r="R221" s="24" t="n"/>
      <c r="S221" s="21" t="n"/>
      <c r="T221" s="21" t="n"/>
      <c r="U221" s="21" t="n"/>
      <c r="V221" s="24" t="n"/>
      <c r="W221" s="25">
        <f>IF(K221="","",SUM($K$2:K221))</f>
        <v/>
      </c>
      <c r="X221" s="25">
        <f>IF(W221="","",MAX(0,MAX($W$2:W221)))</f>
        <v/>
      </c>
      <c r="Y221" s="25">
        <f>IF(W221="","",W221-X221)</f>
        <v/>
      </c>
      <c r="Z221" s="20">
        <f>IF(A221="","",CHOOSE(WEEKDAY(A221,2),"Mon","Tue","Wed","Thu","Fri","Sat","Sun"))</f>
        <v/>
      </c>
      <c r="AA221" s="26">
        <f>IF(A221="","",DATE(YEAR(A221),MONTH(A221),1))</f>
        <v/>
      </c>
    </row>
    <row r="222">
      <c r="A222" s="27" t="n"/>
      <c r="B222" s="28" t="n"/>
      <c r="C222" s="24" t="n"/>
      <c r="D222" s="24" t="n"/>
      <c r="E222" s="24" t="n"/>
      <c r="F222" s="29" t="n"/>
      <c r="G222" s="29" t="n"/>
      <c r="H222" s="29" t="n"/>
      <c r="I222" s="30" t="n"/>
      <c r="J222" s="31" t="n"/>
      <c r="K222" s="31" t="n"/>
      <c r="L222" s="19">
        <f>IF(OR(K222="",J222="",J222=0),"",K222/J222)</f>
        <v/>
      </c>
      <c r="M222" s="20">
        <f>IF(AND(A222="",C222=""),"",IF(N222="No","Skipped",IF(K222="","Active",IF(K222&gt;0,"Win",IF(K222&lt;0,"Loss","Breakeven")))))</f>
        <v/>
      </c>
      <c r="N222" s="24" t="n"/>
      <c r="O222" s="21" t="n"/>
      <c r="P222" s="24" t="n"/>
      <c r="Q222" s="32" t="n"/>
      <c r="R222" s="24" t="n"/>
      <c r="S222" s="21" t="n"/>
      <c r="T222" s="21" t="n"/>
      <c r="U222" s="21" t="n"/>
      <c r="V222" s="24" t="n"/>
      <c r="W222" s="25">
        <f>IF(K222="","",SUM($K$2:K222))</f>
        <v/>
      </c>
      <c r="X222" s="25">
        <f>IF(W222="","",MAX(0,MAX($W$2:W222)))</f>
        <v/>
      </c>
      <c r="Y222" s="25">
        <f>IF(W222="","",W222-X222)</f>
        <v/>
      </c>
      <c r="Z222" s="20">
        <f>IF(A222="","",CHOOSE(WEEKDAY(A222,2),"Mon","Tue","Wed","Thu","Fri","Sat","Sun"))</f>
        <v/>
      </c>
      <c r="AA222" s="26">
        <f>IF(A222="","",DATE(YEAR(A222),MONTH(A222),1))</f>
        <v/>
      </c>
    </row>
    <row r="223">
      <c r="A223" s="27" t="n"/>
      <c r="B223" s="28" t="n"/>
      <c r="C223" s="24" t="n"/>
      <c r="D223" s="24" t="n"/>
      <c r="E223" s="24" t="n"/>
      <c r="F223" s="29" t="n"/>
      <c r="G223" s="29" t="n"/>
      <c r="H223" s="29" t="n"/>
      <c r="I223" s="30" t="n"/>
      <c r="J223" s="31" t="n"/>
      <c r="K223" s="31" t="n"/>
      <c r="L223" s="19">
        <f>IF(OR(K223="",J223="",J223=0),"",K223/J223)</f>
        <v/>
      </c>
      <c r="M223" s="20">
        <f>IF(AND(A223="",C223=""),"",IF(N223="No","Skipped",IF(K223="","Active",IF(K223&gt;0,"Win",IF(K223&lt;0,"Loss","Breakeven")))))</f>
        <v/>
      </c>
      <c r="N223" s="24" t="n"/>
      <c r="O223" s="21" t="n"/>
      <c r="P223" s="24" t="n"/>
      <c r="Q223" s="32" t="n"/>
      <c r="R223" s="24" t="n"/>
      <c r="S223" s="21" t="n"/>
      <c r="T223" s="21" t="n"/>
      <c r="U223" s="21" t="n"/>
      <c r="V223" s="24" t="n"/>
      <c r="W223" s="25">
        <f>IF(K223="","",SUM($K$2:K223))</f>
        <v/>
      </c>
      <c r="X223" s="25">
        <f>IF(W223="","",MAX(0,MAX($W$2:W223)))</f>
        <v/>
      </c>
      <c r="Y223" s="25">
        <f>IF(W223="","",W223-X223)</f>
        <v/>
      </c>
      <c r="Z223" s="20">
        <f>IF(A223="","",CHOOSE(WEEKDAY(A223,2),"Mon","Tue","Wed","Thu","Fri","Sat","Sun"))</f>
        <v/>
      </c>
      <c r="AA223" s="26">
        <f>IF(A223="","",DATE(YEAR(A223),MONTH(A223),1))</f>
        <v/>
      </c>
    </row>
    <row r="224">
      <c r="A224" s="27" t="n"/>
      <c r="B224" s="28" t="n"/>
      <c r="C224" s="24" t="n"/>
      <c r="D224" s="24" t="n"/>
      <c r="E224" s="24" t="n"/>
      <c r="F224" s="29" t="n"/>
      <c r="G224" s="29" t="n"/>
      <c r="H224" s="29" t="n"/>
      <c r="I224" s="30" t="n"/>
      <c r="J224" s="31" t="n"/>
      <c r="K224" s="31" t="n"/>
      <c r="L224" s="19">
        <f>IF(OR(K224="",J224="",J224=0),"",K224/J224)</f>
        <v/>
      </c>
      <c r="M224" s="20">
        <f>IF(AND(A224="",C224=""),"",IF(N224="No","Skipped",IF(K224="","Active",IF(K224&gt;0,"Win",IF(K224&lt;0,"Loss","Breakeven")))))</f>
        <v/>
      </c>
      <c r="N224" s="24" t="n"/>
      <c r="O224" s="21" t="n"/>
      <c r="P224" s="24" t="n"/>
      <c r="Q224" s="32" t="n"/>
      <c r="R224" s="24" t="n"/>
      <c r="S224" s="21" t="n"/>
      <c r="T224" s="21" t="n"/>
      <c r="U224" s="21" t="n"/>
      <c r="V224" s="24" t="n"/>
      <c r="W224" s="25">
        <f>IF(K224="","",SUM($K$2:K224))</f>
        <v/>
      </c>
      <c r="X224" s="25">
        <f>IF(W224="","",MAX(0,MAX($W$2:W224)))</f>
        <v/>
      </c>
      <c r="Y224" s="25">
        <f>IF(W224="","",W224-X224)</f>
        <v/>
      </c>
      <c r="Z224" s="20">
        <f>IF(A224="","",CHOOSE(WEEKDAY(A224,2),"Mon","Tue","Wed","Thu","Fri","Sat","Sun"))</f>
        <v/>
      </c>
      <c r="AA224" s="26">
        <f>IF(A224="","",DATE(YEAR(A224),MONTH(A224),1))</f>
        <v/>
      </c>
    </row>
    <row r="225">
      <c r="A225" s="27" t="n"/>
      <c r="B225" s="28" t="n"/>
      <c r="C225" s="24" t="n"/>
      <c r="D225" s="24" t="n"/>
      <c r="E225" s="24" t="n"/>
      <c r="F225" s="29" t="n"/>
      <c r="G225" s="29" t="n"/>
      <c r="H225" s="29" t="n"/>
      <c r="I225" s="30" t="n"/>
      <c r="J225" s="31" t="n"/>
      <c r="K225" s="31" t="n"/>
      <c r="L225" s="19">
        <f>IF(OR(K225="",J225="",J225=0),"",K225/J225)</f>
        <v/>
      </c>
      <c r="M225" s="20">
        <f>IF(AND(A225="",C225=""),"",IF(N225="No","Skipped",IF(K225="","Active",IF(K225&gt;0,"Win",IF(K225&lt;0,"Loss","Breakeven")))))</f>
        <v/>
      </c>
      <c r="N225" s="24" t="n"/>
      <c r="O225" s="21" t="n"/>
      <c r="P225" s="24" t="n"/>
      <c r="Q225" s="32" t="n"/>
      <c r="R225" s="24" t="n"/>
      <c r="S225" s="21" t="n"/>
      <c r="T225" s="21" t="n"/>
      <c r="U225" s="21" t="n"/>
      <c r="V225" s="24" t="n"/>
      <c r="W225" s="25">
        <f>IF(K225="","",SUM($K$2:K225))</f>
        <v/>
      </c>
      <c r="X225" s="25">
        <f>IF(W225="","",MAX(0,MAX($W$2:W225)))</f>
        <v/>
      </c>
      <c r="Y225" s="25">
        <f>IF(W225="","",W225-X225)</f>
        <v/>
      </c>
      <c r="Z225" s="20">
        <f>IF(A225="","",CHOOSE(WEEKDAY(A225,2),"Mon","Tue","Wed","Thu","Fri","Sat","Sun"))</f>
        <v/>
      </c>
      <c r="AA225" s="26">
        <f>IF(A225="","",DATE(YEAR(A225),MONTH(A225),1))</f>
        <v/>
      </c>
    </row>
    <row r="226">
      <c r="A226" s="27" t="n"/>
      <c r="B226" s="28" t="n"/>
      <c r="C226" s="24" t="n"/>
      <c r="D226" s="24" t="n"/>
      <c r="E226" s="24" t="n"/>
      <c r="F226" s="29" t="n"/>
      <c r="G226" s="29" t="n"/>
      <c r="H226" s="29" t="n"/>
      <c r="I226" s="30" t="n"/>
      <c r="J226" s="31" t="n"/>
      <c r="K226" s="31" t="n"/>
      <c r="L226" s="19">
        <f>IF(OR(K226="",J226="",J226=0),"",K226/J226)</f>
        <v/>
      </c>
      <c r="M226" s="20">
        <f>IF(AND(A226="",C226=""),"",IF(N226="No","Skipped",IF(K226="","Active",IF(K226&gt;0,"Win",IF(K226&lt;0,"Loss","Breakeven")))))</f>
        <v/>
      </c>
      <c r="N226" s="24" t="n"/>
      <c r="O226" s="21" t="n"/>
      <c r="P226" s="24" t="n"/>
      <c r="Q226" s="32" t="n"/>
      <c r="R226" s="24" t="n"/>
      <c r="S226" s="21" t="n"/>
      <c r="T226" s="21" t="n"/>
      <c r="U226" s="21" t="n"/>
      <c r="V226" s="24" t="n"/>
      <c r="W226" s="25">
        <f>IF(K226="","",SUM($K$2:K226))</f>
        <v/>
      </c>
      <c r="X226" s="25">
        <f>IF(W226="","",MAX(0,MAX($W$2:W226)))</f>
        <v/>
      </c>
      <c r="Y226" s="25">
        <f>IF(W226="","",W226-X226)</f>
        <v/>
      </c>
      <c r="Z226" s="20">
        <f>IF(A226="","",CHOOSE(WEEKDAY(A226,2),"Mon","Tue","Wed","Thu","Fri","Sat","Sun"))</f>
        <v/>
      </c>
      <c r="AA226" s="26">
        <f>IF(A226="","",DATE(YEAR(A226),MONTH(A226),1))</f>
        <v/>
      </c>
    </row>
    <row r="227">
      <c r="A227" s="27" t="n"/>
      <c r="B227" s="28" t="n"/>
      <c r="C227" s="24" t="n"/>
      <c r="D227" s="24" t="n"/>
      <c r="E227" s="24" t="n"/>
      <c r="F227" s="29" t="n"/>
      <c r="G227" s="29" t="n"/>
      <c r="H227" s="29" t="n"/>
      <c r="I227" s="30" t="n"/>
      <c r="J227" s="31" t="n"/>
      <c r="K227" s="31" t="n"/>
      <c r="L227" s="19">
        <f>IF(OR(K227="",J227="",J227=0),"",K227/J227)</f>
        <v/>
      </c>
      <c r="M227" s="20">
        <f>IF(AND(A227="",C227=""),"",IF(N227="No","Skipped",IF(K227="","Active",IF(K227&gt;0,"Win",IF(K227&lt;0,"Loss","Breakeven")))))</f>
        <v/>
      </c>
      <c r="N227" s="24" t="n"/>
      <c r="O227" s="21" t="n"/>
      <c r="P227" s="24" t="n"/>
      <c r="Q227" s="32" t="n"/>
      <c r="R227" s="24" t="n"/>
      <c r="S227" s="21" t="n"/>
      <c r="T227" s="21" t="n"/>
      <c r="U227" s="21" t="n"/>
      <c r="V227" s="24" t="n"/>
      <c r="W227" s="25">
        <f>IF(K227="","",SUM($K$2:K227))</f>
        <v/>
      </c>
      <c r="X227" s="25">
        <f>IF(W227="","",MAX(0,MAX($W$2:W227)))</f>
        <v/>
      </c>
      <c r="Y227" s="25">
        <f>IF(W227="","",W227-X227)</f>
        <v/>
      </c>
      <c r="Z227" s="20">
        <f>IF(A227="","",CHOOSE(WEEKDAY(A227,2),"Mon","Tue","Wed","Thu","Fri","Sat","Sun"))</f>
        <v/>
      </c>
      <c r="AA227" s="26">
        <f>IF(A227="","",DATE(YEAR(A227),MONTH(A227),1))</f>
        <v/>
      </c>
    </row>
    <row r="228">
      <c r="A228" s="27" t="n"/>
      <c r="B228" s="28" t="n"/>
      <c r="C228" s="24" t="n"/>
      <c r="D228" s="24" t="n"/>
      <c r="E228" s="24" t="n"/>
      <c r="F228" s="29" t="n"/>
      <c r="G228" s="29" t="n"/>
      <c r="H228" s="29" t="n"/>
      <c r="I228" s="30" t="n"/>
      <c r="J228" s="31" t="n"/>
      <c r="K228" s="31" t="n"/>
      <c r="L228" s="19">
        <f>IF(OR(K228="",J228="",J228=0),"",K228/J228)</f>
        <v/>
      </c>
      <c r="M228" s="20">
        <f>IF(AND(A228="",C228=""),"",IF(N228="No","Skipped",IF(K228="","Active",IF(K228&gt;0,"Win",IF(K228&lt;0,"Loss","Breakeven")))))</f>
        <v/>
      </c>
      <c r="N228" s="24" t="n"/>
      <c r="O228" s="21" t="n"/>
      <c r="P228" s="24" t="n"/>
      <c r="Q228" s="32" t="n"/>
      <c r="R228" s="24" t="n"/>
      <c r="S228" s="21" t="n"/>
      <c r="T228" s="21" t="n"/>
      <c r="U228" s="21" t="n"/>
      <c r="V228" s="24" t="n"/>
      <c r="W228" s="25">
        <f>IF(K228="","",SUM($K$2:K228))</f>
        <v/>
      </c>
      <c r="X228" s="25">
        <f>IF(W228="","",MAX(0,MAX($W$2:W228)))</f>
        <v/>
      </c>
      <c r="Y228" s="25">
        <f>IF(W228="","",W228-X228)</f>
        <v/>
      </c>
      <c r="Z228" s="20">
        <f>IF(A228="","",CHOOSE(WEEKDAY(A228,2),"Mon","Tue","Wed","Thu","Fri","Sat","Sun"))</f>
        <v/>
      </c>
      <c r="AA228" s="26">
        <f>IF(A228="","",DATE(YEAR(A228),MONTH(A228),1))</f>
        <v/>
      </c>
    </row>
    <row r="229">
      <c r="A229" s="27" t="n"/>
      <c r="B229" s="28" t="n"/>
      <c r="C229" s="24" t="n"/>
      <c r="D229" s="24" t="n"/>
      <c r="E229" s="24" t="n"/>
      <c r="F229" s="29" t="n"/>
      <c r="G229" s="29" t="n"/>
      <c r="H229" s="29" t="n"/>
      <c r="I229" s="30" t="n"/>
      <c r="J229" s="31" t="n"/>
      <c r="K229" s="31" t="n"/>
      <c r="L229" s="19">
        <f>IF(OR(K229="",J229="",J229=0),"",K229/J229)</f>
        <v/>
      </c>
      <c r="M229" s="20">
        <f>IF(AND(A229="",C229=""),"",IF(N229="No","Skipped",IF(K229="","Active",IF(K229&gt;0,"Win",IF(K229&lt;0,"Loss","Breakeven")))))</f>
        <v/>
      </c>
      <c r="N229" s="24" t="n"/>
      <c r="O229" s="21" t="n"/>
      <c r="P229" s="24" t="n"/>
      <c r="Q229" s="32" t="n"/>
      <c r="R229" s="24" t="n"/>
      <c r="S229" s="21" t="n"/>
      <c r="T229" s="21" t="n"/>
      <c r="U229" s="21" t="n"/>
      <c r="V229" s="24" t="n"/>
      <c r="W229" s="25">
        <f>IF(K229="","",SUM($K$2:K229))</f>
        <v/>
      </c>
      <c r="X229" s="25">
        <f>IF(W229="","",MAX(0,MAX($W$2:W229)))</f>
        <v/>
      </c>
      <c r="Y229" s="25">
        <f>IF(W229="","",W229-X229)</f>
        <v/>
      </c>
      <c r="Z229" s="20">
        <f>IF(A229="","",CHOOSE(WEEKDAY(A229,2),"Mon","Tue","Wed","Thu","Fri","Sat","Sun"))</f>
        <v/>
      </c>
      <c r="AA229" s="26">
        <f>IF(A229="","",DATE(YEAR(A229),MONTH(A229),1))</f>
        <v/>
      </c>
    </row>
    <row r="230">
      <c r="A230" s="27" t="n"/>
      <c r="B230" s="28" t="n"/>
      <c r="C230" s="24" t="n"/>
      <c r="D230" s="24" t="n"/>
      <c r="E230" s="24" t="n"/>
      <c r="F230" s="29" t="n"/>
      <c r="G230" s="29" t="n"/>
      <c r="H230" s="29" t="n"/>
      <c r="I230" s="30" t="n"/>
      <c r="J230" s="31" t="n"/>
      <c r="K230" s="31" t="n"/>
      <c r="L230" s="19">
        <f>IF(OR(K230="",J230="",J230=0),"",K230/J230)</f>
        <v/>
      </c>
      <c r="M230" s="20">
        <f>IF(AND(A230="",C230=""),"",IF(N230="No","Skipped",IF(K230="","Active",IF(K230&gt;0,"Win",IF(K230&lt;0,"Loss","Breakeven")))))</f>
        <v/>
      </c>
      <c r="N230" s="24" t="n"/>
      <c r="O230" s="21" t="n"/>
      <c r="P230" s="24" t="n"/>
      <c r="Q230" s="32" t="n"/>
      <c r="R230" s="24" t="n"/>
      <c r="S230" s="21" t="n"/>
      <c r="T230" s="21" t="n"/>
      <c r="U230" s="21" t="n"/>
      <c r="V230" s="24" t="n"/>
      <c r="W230" s="25">
        <f>IF(K230="","",SUM($K$2:K230))</f>
        <v/>
      </c>
      <c r="X230" s="25">
        <f>IF(W230="","",MAX(0,MAX($W$2:W230)))</f>
        <v/>
      </c>
      <c r="Y230" s="25">
        <f>IF(W230="","",W230-X230)</f>
        <v/>
      </c>
      <c r="Z230" s="20">
        <f>IF(A230="","",CHOOSE(WEEKDAY(A230,2),"Mon","Tue","Wed","Thu","Fri","Sat","Sun"))</f>
        <v/>
      </c>
      <c r="AA230" s="26">
        <f>IF(A230="","",DATE(YEAR(A230),MONTH(A230),1))</f>
        <v/>
      </c>
    </row>
    <row r="231">
      <c r="A231" s="27" t="n"/>
      <c r="B231" s="28" t="n"/>
      <c r="C231" s="24" t="n"/>
      <c r="D231" s="24" t="n"/>
      <c r="E231" s="24" t="n"/>
      <c r="F231" s="29" t="n"/>
      <c r="G231" s="29" t="n"/>
      <c r="H231" s="29" t="n"/>
      <c r="I231" s="30" t="n"/>
      <c r="J231" s="31" t="n"/>
      <c r="K231" s="31" t="n"/>
      <c r="L231" s="19">
        <f>IF(OR(K231="",J231="",J231=0),"",K231/J231)</f>
        <v/>
      </c>
      <c r="M231" s="20">
        <f>IF(AND(A231="",C231=""),"",IF(N231="No","Skipped",IF(K231="","Active",IF(K231&gt;0,"Win",IF(K231&lt;0,"Loss","Breakeven")))))</f>
        <v/>
      </c>
      <c r="N231" s="24" t="n"/>
      <c r="O231" s="21" t="n"/>
      <c r="P231" s="24" t="n"/>
      <c r="Q231" s="32" t="n"/>
      <c r="R231" s="24" t="n"/>
      <c r="S231" s="21" t="n"/>
      <c r="T231" s="21" t="n"/>
      <c r="U231" s="21" t="n"/>
      <c r="V231" s="24" t="n"/>
      <c r="W231" s="25">
        <f>IF(K231="","",SUM($K$2:K231))</f>
        <v/>
      </c>
      <c r="X231" s="25">
        <f>IF(W231="","",MAX(0,MAX($W$2:W231)))</f>
        <v/>
      </c>
      <c r="Y231" s="25">
        <f>IF(W231="","",W231-X231)</f>
        <v/>
      </c>
      <c r="Z231" s="20">
        <f>IF(A231="","",CHOOSE(WEEKDAY(A231,2),"Mon","Tue","Wed","Thu","Fri","Sat","Sun"))</f>
        <v/>
      </c>
      <c r="AA231" s="26">
        <f>IF(A231="","",DATE(YEAR(A231),MONTH(A231),1))</f>
        <v/>
      </c>
    </row>
    <row r="232">
      <c r="A232" s="27" t="n"/>
      <c r="B232" s="28" t="n"/>
      <c r="C232" s="24" t="n"/>
      <c r="D232" s="24" t="n"/>
      <c r="E232" s="24" t="n"/>
      <c r="F232" s="29" t="n"/>
      <c r="G232" s="29" t="n"/>
      <c r="H232" s="29" t="n"/>
      <c r="I232" s="30" t="n"/>
      <c r="J232" s="31" t="n"/>
      <c r="K232" s="31" t="n"/>
      <c r="L232" s="19">
        <f>IF(OR(K232="",J232="",J232=0),"",K232/J232)</f>
        <v/>
      </c>
      <c r="M232" s="20">
        <f>IF(AND(A232="",C232=""),"",IF(N232="No","Skipped",IF(K232="","Active",IF(K232&gt;0,"Win",IF(K232&lt;0,"Loss","Breakeven")))))</f>
        <v/>
      </c>
      <c r="N232" s="24" t="n"/>
      <c r="O232" s="21" t="n"/>
      <c r="P232" s="24" t="n"/>
      <c r="Q232" s="32" t="n"/>
      <c r="R232" s="24" t="n"/>
      <c r="S232" s="21" t="n"/>
      <c r="T232" s="21" t="n"/>
      <c r="U232" s="21" t="n"/>
      <c r="V232" s="24" t="n"/>
      <c r="W232" s="25">
        <f>IF(K232="","",SUM($K$2:K232))</f>
        <v/>
      </c>
      <c r="X232" s="25">
        <f>IF(W232="","",MAX(0,MAX($W$2:W232)))</f>
        <v/>
      </c>
      <c r="Y232" s="25">
        <f>IF(W232="","",W232-X232)</f>
        <v/>
      </c>
      <c r="Z232" s="20">
        <f>IF(A232="","",CHOOSE(WEEKDAY(A232,2),"Mon","Tue","Wed","Thu","Fri","Sat","Sun"))</f>
        <v/>
      </c>
      <c r="AA232" s="26">
        <f>IF(A232="","",DATE(YEAR(A232),MONTH(A232),1))</f>
        <v/>
      </c>
    </row>
    <row r="233">
      <c r="A233" s="27" t="n"/>
      <c r="B233" s="28" t="n"/>
      <c r="C233" s="24" t="n"/>
      <c r="D233" s="24" t="n"/>
      <c r="E233" s="24" t="n"/>
      <c r="F233" s="29" t="n"/>
      <c r="G233" s="29" t="n"/>
      <c r="H233" s="29" t="n"/>
      <c r="I233" s="30" t="n"/>
      <c r="J233" s="31" t="n"/>
      <c r="K233" s="31" t="n"/>
      <c r="L233" s="19">
        <f>IF(OR(K233="",J233="",J233=0),"",K233/J233)</f>
        <v/>
      </c>
      <c r="M233" s="20">
        <f>IF(AND(A233="",C233=""),"",IF(N233="No","Skipped",IF(K233="","Active",IF(K233&gt;0,"Win",IF(K233&lt;0,"Loss","Breakeven")))))</f>
        <v/>
      </c>
      <c r="N233" s="24" t="n"/>
      <c r="O233" s="21" t="n"/>
      <c r="P233" s="24" t="n"/>
      <c r="Q233" s="32" t="n"/>
      <c r="R233" s="24" t="n"/>
      <c r="S233" s="21" t="n"/>
      <c r="T233" s="21" t="n"/>
      <c r="U233" s="21" t="n"/>
      <c r="V233" s="24" t="n"/>
      <c r="W233" s="25">
        <f>IF(K233="","",SUM($K$2:K233))</f>
        <v/>
      </c>
      <c r="X233" s="25">
        <f>IF(W233="","",MAX(0,MAX($W$2:W233)))</f>
        <v/>
      </c>
      <c r="Y233" s="25">
        <f>IF(W233="","",W233-X233)</f>
        <v/>
      </c>
      <c r="Z233" s="20">
        <f>IF(A233="","",CHOOSE(WEEKDAY(A233,2),"Mon","Tue","Wed","Thu","Fri","Sat","Sun"))</f>
        <v/>
      </c>
      <c r="AA233" s="26">
        <f>IF(A233="","",DATE(YEAR(A233),MONTH(A233),1))</f>
        <v/>
      </c>
    </row>
    <row r="234">
      <c r="A234" s="27" t="n"/>
      <c r="B234" s="28" t="n"/>
      <c r="C234" s="24" t="n"/>
      <c r="D234" s="24" t="n"/>
      <c r="E234" s="24" t="n"/>
      <c r="F234" s="29" t="n"/>
      <c r="G234" s="29" t="n"/>
      <c r="H234" s="29" t="n"/>
      <c r="I234" s="30" t="n"/>
      <c r="J234" s="31" t="n"/>
      <c r="K234" s="31" t="n"/>
      <c r="L234" s="19">
        <f>IF(OR(K234="",J234="",J234=0),"",K234/J234)</f>
        <v/>
      </c>
      <c r="M234" s="20">
        <f>IF(AND(A234="",C234=""),"",IF(N234="No","Skipped",IF(K234="","Active",IF(K234&gt;0,"Win",IF(K234&lt;0,"Loss","Breakeven")))))</f>
        <v/>
      </c>
      <c r="N234" s="24" t="n"/>
      <c r="O234" s="21" t="n"/>
      <c r="P234" s="24" t="n"/>
      <c r="Q234" s="32" t="n"/>
      <c r="R234" s="24" t="n"/>
      <c r="S234" s="21" t="n"/>
      <c r="T234" s="21" t="n"/>
      <c r="U234" s="21" t="n"/>
      <c r="V234" s="24" t="n"/>
      <c r="W234" s="25">
        <f>IF(K234="","",SUM($K$2:K234))</f>
        <v/>
      </c>
      <c r="X234" s="25">
        <f>IF(W234="","",MAX(0,MAX($W$2:W234)))</f>
        <v/>
      </c>
      <c r="Y234" s="25">
        <f>IF(W234="","",W234-X234)</f>
        <v/>
      </c>
      <c r="Z234" s="20">
        <f>IF(A234="","",CHOOSE(WEEKDAY(A234,2),"Mon","Tue","Wed","Thu","Fri","Sat","Sun"))</f>
        <v/>
      </c>
      <c r="AA234" s="26">
        <f>IF(A234="","",DATE(YEAR(A234),MONTH(A234),1))</f>
        <v/>
      </c>
    </row>
    <row r="235">
      <c r="A235" s="27" t="n"/>
      <c r="B235" s="28" t="n"/>
      <c r="C235" s="24" t="n"/>
      <c r="D235" s="24" t="n"/>
      <c r="E235" s="24" t="n"/>
      <c r="F235" s="29" t="n"/>
      <c r="G235" s="29" t="n"/>
      <c r="H235" s="29" t="n"/>
      <c r="I235" s="30" t="n"/>
      <c r="J235" s="31" t="n"/>
      <c r="K235" s="31" t="n"/>
      <c r="L235" s="19">
        <f>IF(OR(K235="",J235="",J235=0),"",K235/J235)</f>
        <v/>
      </c>
      <c r="M235" s="20">
        <f>IF(AND(A235="",C235=""),"",IF(N235="No","Skipped",IF(K235="","Active",IF(K235&gt;0,"Win",IF(K235&lt;0,"Loss","Breakeven")))))</f>
        <v/>
      </c>
      <c r="N235" s="24" t="n"/>
      <c r="O235" s="21" t="n"/>
      <c r="P235" s="24" t="n"/>
      <c r="Q235" s="32" t="n"/>
      <c r="R235" s="24" t="n"/>
      <c r="S235" s="21" t="n"/>
      <c r="T235" s="21" t="n"/>
      <c r="U235" s="21" t="n"/>
      <c r="V235" s="24" t="n"/>
      <c r="W235" s="25">
        <f>IF(K235="","",SUM($K$2:K235))</f>
        <v/>
      </c>
      <c r="X235" s="25">
        <f>IF(W235="","",MAX(0,MAX($W$2:W235)))</f>
        <v/>
      </c>
      <c r="Y235" s="25">
        <f>IF(W235="","",W235-X235)</f>
        <v/>
      </c>
      <c r="Z235" s="20">
        <f>IF(A235="","",CHOOSE(WEEKDAY(A235,2),"Mon","Tue","Wed","Thu","Fri","Sat","Sun"))</f>
        <v/>
      </c>
      <c r="AA235" s="26">
        <f>IF(A235="","",DATE(YEAR(A235),MONTH(A235),1))</f>
        <v/>
      </c>
    </row>
    <row r="236">
      <c r="A236" s="27" t="n"/>
      <c r="B236" s="28" t="n"/>
      <c r="C236" s="24" t="n"/>
      <c r="D236" s="24" t="n"/>
      <c r="E236" s="24" t="n"/>
      <c r="F236" s="29" t="n"/>
      <c r="G236" s="29" t="n"/>
      <c r="H236" s="29" t="n"/>
      <c r="I236" s="30" t="n"/>
      <c r="J236" s="31" t="n"/>
      <c r="K236" s="31" t="n"/>
      <c r="L236" s="19">
        <f>IF(OR(K236="",J236="",J236=0),"",K236/J236)</f>
        <v/>
      </c>
      <c r="M236" s="20">
        <f>IF(AND(A236="",C236=""),"",IF(N236="No","Skipped",IF(K236="","Active",IF(K236&gt;0,"Win",IF(K236&lt;0,"Loss","Breakeven")))))</f>
        <v/>
      </c>
      <c r="N236" s="24" t="n"/>
      <c r="O236" s="21" t="n"/>
      <c r="P236" s="24" t="n"/>
      <c r="Q236" s="32" t="n"/>
      <c r="R236" s="24" t="n"/>
      <c r="S236" s="21" t="n"/>
      <c r="T236" s="21" t="n"/>
      <c r="U236" s="21" t="n"/>
      <c r="V236" s="24" t="n"/>
      <c r="W236" s="25">
        <f>IF(K236="","",SUM($K$2:K236))</f>
        <v/>
      </c>
      <c r="X236" s="25">
        <f>IF(W236="","",MAX(0,MAX($W$2:W236)))</f>
        <v/>
      </c>
      <c r="Y236" s="25">
        <f>IF(W236="","",W236-X236)</f>
        <v/>
      </c>
      <c r="Z236" s="20">
        <f>IF(A236="","",CHOOSE(WEEKDAY(A236,2),"Mon","Tue","Wed","Thu","Fri","Sat","Sun"))</f>
        <v/>
      </c>
      <c r="AA236" s="26">
        <f>IF(A236="","",DATE(YEAR(A236),MONTH(A236),1))</f>
        <v/>
      </c>
    </row>
    <row r="237">
      <c r="A237" s="27" t="n"/>
      <c r="B237" s="28" t="n"/>
      <c r="C237" s="24" t="n"/>
      <c r="D237" s="24" t="n"/>
      <c r="E237" s="24" t="n"/>
      <c r="F237" s="29" t="n"/>
      <c r="G237" s="29" t="n"/>
      <c r="H237" s="29" t="n"/>
      <c r="I237" s="30" t="n"/>
      <c r="J237" s="31" t="n"/>
      <c r="K237" s="31" t="n"/>
      <c r="L237" s="19">
        <f>IF(OR(K237="",J237="",J237=0),"",K237/J237)</f>
        <v/>
      </c>
      <c r="M237" s="20">
        <f>IF(AND(A237="",C237=""),"",IF(N237="No","Skipped",IF(K237="","Active",IF(K237&gt;0,"Win",IF(K237&lt;0,"Loss","Breakeven")))))</f>
        <v/>
      </c>
      <c r="N237" s="24" t="n"/>
      <c r="O237" s="21" t="n"/>
      <c r="P237" s="24" t="n"/>
      <c r="Q237" s="32" t="n"/>
      <c r="R237" s="24" t="n"/>
      <c r="S237" s="21" t="n"/>
      <c r="T237" s="21" t="n"/>
      <c r="U237" s="21" t="n"/>
      <c r="V237" s="24" t="n"/>
      <c r="W237" s="25">
        <f>IF(K237="","",SUM($K$2:K237))</f>
        <v/>
      </c>
      <c r="X237" s="25">
        <f>IF(W237="","",MAX(0,MAX($W$2:W237)))</f>
        <v/>
      </c>
      <c r="Y237" s="25">
        <f>IF(W237="","",W237-X237)</f>
        <v/>
      </c>
      <c r="Z237" s="20">
        <f>IF(A237="","",CHOOSE(WEEKDAY(A237,2),"Mon","Tue","Wed","Thu","Fri","Sat","Sun"))</f>
        <v/>
      </c>
      <c r="AA237" s="26">
        <f>IF(A237="","",DATE(YEAR(A237),MONTH(A237),1))</f>
        <v/>
      </c>
    </row>
    <row r="238">
      <c r="A238" s="27" t="n"/>
      <c r="B238" s="28" t="n"/>
      <c r="C238" s="24" t="n"/>
      <c r="D238" s="24" t="n"/>
      <c r="E238" s="24" t="n"/>
      <c r="F238" s="29" t="n"/>
      <c r="G238" s="29" t="n"/>
      <c r="H238" s="29" t="n"/>
      <c r="I238" s="30" t="n"/>
      <c r="J238" s="31" t="n"/>
      <c r="K238" s="31" t="n"/>
      <c r="L238" s="19">
        <f>IF(OR(K238="",J238="",J238=0),"",K238/J238)</f>
        <v/>
      </c>
      <c r="M238" s="20">
        <f>IF(AND(A238="",C238=""),"",IF(N238="No","Skipped",IF(K238="","Active",IF(K238&gt;0,"Win",IF(K238&lt;0,"Loss","Breakeven")))))</f>
        <v/>
      </c>
      <c r="N238" s="24" t="n"/>
      <c r="O238" s="21" t="n"/>
      <c r="P238" s="24" t="n"/>
      <c r="Q238" s="32" t="n"/>
      <c r="R238" s="24" t="n"/>
      <c r="S238" s="21" t="n"/>
      <c r="T238" s="21" t="n"/>
      <c r="U238" s="21" t="n"/>
      <c r="V238" s="24" t="n"/>
      <c r="W238" s="25">
        <f>IF(K238="","",SUM($K$2:K238))</f>
        <v/>
      </c>
      <c r="X238" s="25">
        <f>IF(W238="","",MAX(0,MAX($W$2:W238)))</f>
        <v/>
      </c>
      <c r="Y238" s="25">
        <f>IF(W238="","",W238-X238)</f>
        <v/>
      </c>
      <c r="Z238" s="20">
        <f>IF(A238="","",CHOOSE(WEEKDAY(A238,2),"Mon","Tue","Wed","Thu","Fri","Sat","Sun"))</f>
        <v/>
      </c>
      <c r="AA238" s="26">
        <f>IF(A238="","",DATE(YEAR(A238),MONTH(A238),1))</f>
        <v/>
      </c>
    </row>
    <row r="239">
      <c r="A239" s="27" t="n"/>
      <c r="B239" s="28" t="n"/>
      <c r="C239" s="24" t="n"/>
      <c r="D239" s="24" t="n"/>
      <c r="E239" s="24" t="n"/>
      <c r="F239" s="29" t="n"/>
      <c r="G239" s="29" t="n"/>
      <c r="H239" s="29" t="n"/>
      <c r="I239" s="30" t="n"/>
      <c r="J239" s="31" t="n"/>
      <c r="K239" s="31" t="n"/>
      <c r="L239" s="19">
        <f>IF(OR(K239="",J239="",J239=0),"",K239/J239)</f>
        <v/>
      </c>
      <c r="M239" s="20">
        <f>IF(AND(A239="",C239=""),"",IF(N239="No","Skipped",IF(K239="","Active",IF(K239&gt;0,"Win",IF(K239&lt;0,"Loss","Breakeven")))))</f>
        <v/>
      </c>
      <c r="N239" s="24" t="n"/>
      <c r="O239" s="21" t="n"/>
      <c r="P239" s="24" t="n"/>
      <c r="Q239" s="32" t="n"/>
      <c r="R239" s="24" t="n"/>
      <c r="S239" s="21" t="n"/>
      <c r="T239" s="21" t="n"/>
      <c r="U239" s="21" t="n"/>
      <c r="V239" s="24" t="n"/>
      <c r="W239" s="25">
        <f>IF(K239="","",SUM($K$2:K239))</f>
        <v/>
      </c>
      <c r="X239" s="25">
        <f>IF(W239="","",MAX(0,MAX($W$2:W239)))</f>
        <v/>
      </c>
      <c r="Y239" s="25">
        <f>IF(W239="","",W239-X239)</f>
        <v/>
      </c>
      <c r="Z239" s="20">
        <f>IF(A239="","",CHOOSE(WEEKDAY(A239,2),"Mon","Tue","Wed","Thu","Fri","Sat","Sun"))</f>
        <v/>
      </c>
      <c r="AA239" s="26">
        <f>IF(A239="","",DATE(YEAR(A239),MONTH(A239),1))</f>
        <v/>
      </c>
    </row>
    <row r="240">
      <c r="A240" s="27" t="n"/>
      <c r="B240" s="28" t="n"/>
      <c r="C240" s="24" t="n"/>
      <c r="D240" s="24" t="n"/>
      <c r="E240" s="24" t="n"/>
      <c r="F240" s="29" t="n"/>
      <c r="G240" s="29" t="n"/>
      <c r="H240" s="29" t="n"/>
      <c r="I240" s="30" t="n"/>
      <c r="J240" s="31" t="n"/>
      <c r="K240" s="31" t="n"/>
      <c r="L240" s="19">
        <f>IF(OR(K240="",J240="",J240=0),"",K240/J240)</f>
        <v/>
      </c>
      <c r="M240" s="20">
        <f>IF(AND(A240="",C240=""),"",IF(N240="No","Skipped",IF(K240="","Active",IF(K240&gt;0,"Win",IF(K240&lt;0,"Loss","Breakeven")))))</f>
        <v/>
      </c>
      <c r="N240" s="24" t="n"/>
      <c r="O240" s="21" t="n"/>
      <c r="P240" s="24" t="n"/>
      <c r="Q240" s="32" t="n"/>
      <c r="R240" s="24" t="n"/>
      <c r="S240" s="21" t="n"/>
      <c r="T240" s="21" t="n"/>
      <c r="U240" s="21" t="n"/>
      <c r="V240" s="24" t="n"/>
      <c r="W240" s="25">
        <f>IF(K240="","",SUM($K$2:K240))</f>
        <v/>
      </c>
      <c r="X240" s="25">
        <f>IF(W240="","",MAX(0,MAX($W$2:W240)))</f>
        <v/>
      </c>
      <c r="Y240" s="25">
        <f>IF(W240="","",W240-X240)</f>
        <v/>
      </c>
      <c r="Z240" s="20">
        <f>IF(A240="","",CHOOSE(WEEKDAY(A240,2),"Mon","Tue","Wed","Thu","Fri","Sat","Sun"))</f>
        <v/>
      </c>
      <c r="AA240" s="26">
        <f>IF(A240="","",DATE(YEAR(A240),MONTH(A240),1))</f>
        <v/>
      </c>
    </row>
    <row r="241">
      <c r="A241" s="27" t="n"/>
      <c r="B241" s="28" t="n"/>
      <c r="C241" s="24" t="n"/>
      <c r="D241" s="24" t="n"/>
      <c r="E241" s="24" t="n"/>
      <c r="F241" s="29" t="n"/>
      <c r="G241" s="29" t="n"/>
      <c r="H241" s="29" t="n"/>
      <c r="I241" s="30" t="n"/>
      <c r="J241" s="31" t="n"/>
      <c r="K241" s="31" t="n"/>
      <c r="L241" s="19">
        <f>IF(OR(K241="",J241="",J241=0),"",K241/J241)</f>
        <v/>
      </c>
      <c r="M241" s="20">
        <f>IF(AND(A241="",C241=""),"",IF(N241="No","Skipped",IF(K241="","Active",IF(K241&gt;0,"Win",IF(K241&lt;0,"Loss","Breakeven")))))</f>
        <v/>
      </c>
      <c r="N241" s="24" t="n"/>
      <c r="O241" s="21" t="n"/>
      <c r="P241" s="24" t="n"/>
      <c r="Q241" s="32" t="n"/>
      <c r="R241" s="24" t="n"/>
      <c r="S241" s="21" t="n"/>
      <c r="T241" s="21" t="n"/>
      <c r="U241" s="21" t="n"/>
      <c r="V241" s="24" t="n"/>
      <c r="W241" s="25">
        <f>IF(K241="","",SUM($K$2:K241))</f>
        <v/>
      </c>
      <c r="X241" s="25">
        <f>IF(W241="","",MAX(0,MAX($W$2:W241)))</f>
        <v/>
      </c>
      <c r="Y241" s="25">
        <f>IF(W241="","",W241-X241)</f>
        <v/>
      </c>
      <c r="Z241" s="20">
        <f>IF(A241="","",CHOOSE(WEEKDAY(A241,2),"Mon","Tue","Wed","Thu","Fri","Sat","Sun"))</f>
        <v/>
      </c>
      <c r="AA241" s="26">
        <f>IF(A241="","",DATE(YEAR(A241),MONTH(A241),1))</f>
        <v/>
      </c>
    </row>
    <row r="242">
      <c r="A242" s="27" t="n"/>
      <c r="B242" s="28" t="n"/>
      <c r="C242" s="24" t="n"/>
      <c r="D242" s="24" t="n"/>
      <c r="E242" s="24" t="n"/>
      <c r="F242" s="29" t="n"/>
      <c r="G242" s="29" t="n"/>
      <c r="H242" s="29" t="n"/>
      <c r="I242" s="30" t="n"/>
      <c r="J242" s="31" t="n"/>
      <c r="K242" s="31" t="n"/>
      <c r="L242" s="19">
        <f>IF(OR(K242="",J242="",J242=0),"",K242/J242)</f>
        <v/>
      </c>
      <c r="M242" s="20">
        <f>IF(AND(A242="",C242=""),"",IF(N242="No","Skipped",IF(K242="","Active",IF(K242&gt;0,"Win",IF(K242&lt;0,"Loss","Breakeven")))))</f>
        <v/>
      </c>
      <c r="N242" s="24" t="n"/>
      <c r="O242" s="21" t="n"/>
      <c r="P242" s="24" t="n"/>
      <c r="Q242" s="32" t="n"/>
      <c r="R242" s="24" t="n"/>
      <c r="S242" s="21" t="n"/>
      <c r="T242" s="21" t="n"/>
      <c r="U242" s="21" t="n"/>
      <c r="V242" s="24" t="n"/>
      <c r="W242" s="25">
        <f>IF(K242="","",SUM($K$2:K242))</f>
        <v/>
      </c>
      <c r="X242" s="25">
        <f>IF(W242="","",MAX(0,MAX($W$2:W242)))</f>
        <v/>
      </c>
      <c r="Y242" s="25">
        <f>IF(W242="","",W242-X242)</f>
        <v/>
      </c>
      <c r="Z242" s="20">
        <f>IF(A242="","",CHOOSE(WEEKDAY(A242,2),"Mon","Tue","Wed","Thu","Fri","Sat","Sun"))</f>
        <v/>
      </c>
      <c r="AA242" s="26">
        <f>IF(A242="","",DATE(YEAR(A242),MONTH(A242),1))</f>
        <v/>
      </c>
    </row>
    <row r="243">
      <c r="A243" s="27" t="n"/>
      <c r="B243" s="28" t="n"/>
      <c r="C243" s="24" t="n"/>
      <c r="D243" s="24" t="n"/>
      <c r="E243" s="24" t="n"/>
      <c r="F243" s="29" t="n"/>
      <c r="G243" s="29" t="n"/>
      <c r="H243" s="29" t="n"/>
      <c r="I243" s="30" t="n"/>
      <c r="J243" s="31" t="n"/>
      <c r="K243" s="31" t="n"/>
      <c r="L243" s="19">
        <f>IF(OR(K243="",J243="",J243=0),"",K243/J243)</f>
        <v/>
      </c>
      <c r="M243" s="20">
        <f>IF(AND(A243="",C243=""),"",IF(N243="No","Skipped",IF(K243="","Active",IF(K243&gt;0,"Win",IF(K243&lt;0,"Loss","Breakeven")))))</f>
        <v/>
      </c>
      <c r="N243" s="24" t="n"/>
      <c r="O243" s="21" t="n"/>
      <c r="P243" s="24" t="n"/>
      <c r="Q243" s="32" t="n"/>
      <c r="R243" s="24" t="n"/>
      <c r="S243" s="21" t="n"/>
      <c r="T243" s="21" t="n"/>
      <c r="U243" s="21" t="n"/>
      <c r="V243" s="24" t="n"/>
      <c r="W243" s="25">
        <f>IF(K243="","",SUM($K$2:K243))</f>
        <v/>
      </c>
      <c r="X243" s="25">
        <f>IF(W243="","",MAX(0,MAX($W$2:W243)))</f>
        <v/>
      </c>
      <c r="Y243" s="25">
        <f>IF(W243="","",W243-X243)</f>
        <v/>
      </c>
      <c r="Z243" s="20">
        <f>IF(A243="","",CHOOSE(WEEKDAY(A243,2),"Mon","Tue","Wed","Thu","Fri","Sat","Sun"))</f>
        <v/>
      </c>
      <c r="AA243" s="26">
        <f>IF(A243="","",DATE(YEAR(A243),MONTH(A243),1))</f>
        <v/>
      </c>
    </row>
    <row r="244">
      <c r="A244" s="27" t="n"/>
      <c r="B244" s="28" t="n"/>
      <c r="C244" s="24" t="n"/>
      <c r="D244" s="24" t="n"/>
      <c r="E244" s="24" t="n"/>
      <c r="F244" s="29" t="n"/>
      <c r="G244" s="29" t="n"/>
      <c r="H244" s="29" t="n"/>
      <c r="I244" s="30" t="n"/>
      <c r="J244" s="31" t="n"/>
      <c r="K244" s="31" t="n"/>
      <c r="L244" s="19">
        <f>IF(OR(K244="",J244="",J244=0),"",K244/J244)</f>
        <v/>
      </c>
      <c r="M244" s="20">
        <f>IF(AND(A244="",C244=""),"",IF(N244="No","Skipped",IF(K244="","Active",IF(K244&gt;0,"Win",IF(K244&lt;0,"Loss","Breakeven")))))</f>
        <v/>
      </c>
      <c r="N244" s="24" t="n"/>
      <c r="O244" s="21" t="n"/>
      <c r="P244" s="24" t="n"/>
      <c r="Q244" s="32" t="n"/>
      <c r="R244" s="24" t="n"/>
      <c r="S244" s="21" t="n"/>
      <c r="T244" s="21" t="n"/>
      <c r="U244" s="21" t="n"/>
      <c r="V244" s="24" t="n"/>
      <c r="W244" s="25">
        <f>IF(K244="","",SUM($K$2:K244))</f>
        <v/>
      </c>
      <c r="X244" s="25">
        <f>IF(W244="","",MAX(0,MAX($W$2:W244)))</f>
        <v/>
      </c>
      <c r="Y244" s="25">
        <f>IF(W244="","",W244-X244)</f>
        <v/>
      </c>
      <c r="Z244" s="20">
        <f>IF(A244="","",CHOOSE(WEEKDAY(A244,2),"Mon","Tue","Wed","Thu","Fri","Sat","Sun"))</f>
        <v/>
      </c>
      <c r="AA244" s="26">
        <f>IF(A244="","",DATE(YEAR(A244),MONTH(A244),1))</f>
        <v/>
      </c>
    </row>
    <row r="245">
      <c r="A245" s="27" t="n"/>
      <c r="B245" s="28" t="n"/>
      <c r="C245" s="24" t="n"/>
      <c r="D245" s="24" t="n"/>
      <c r="E245" s="24" t="n"/>
      <c r="F245" s="29" t="n"/>
      <c r="G245" s="29" t="n"/>
      <c r="H245" s="29" t="n"/>
      <c r="I245" s="30" t="n"/>
      <c r="J245" s="31" t="n"/>
      <c r="K245" s="31" t="n"/>
      <c r="L245" s="19">
        <f>IF(OR(K245="",J245="",J245=0),"",K245/J245)</f>
        <v/>
      </c>
      <c r="M245" s="20">
        <f>IF(AND(A245="",C245=""),"",IF(N245="No","Skipped",IF(K245="","Active",IF(K245&gt;0,"Win",IF(K245&lt;0,"Loss","Breakeven")))))</f>
        <v/>
      </c>
      <c r="N245" s="24" t="n"/>
      <c r="O245" s="21" t="n"/>
      <c r="P245" s="24" t="n"/>
      <c r="Q245" s="32" t="n"/>
      <c r="R245" s="24" t="n"/>
      <c r="S245" s="21" t="n"/>
      <c r="T245" s="21" t="n"/>
      <c r="U245" s="21" t="n"/>
      <c r="V245" s="24" t="n"/>
      <c r="W245" s="25">
        <f>IF(K245="","",SUM($K$2:K245))</f>
        <v/>
      </c>
      <c r="X245" s="25">
        <f>IF(W245="","",MAX(0,MAX($W$2:W245)))</f>
        <v/>
      </c>
      <c r="Y245" s="25">
        <f>IF(W245="","",W245-X245)</f>
        <v/>
      </c>
      <c r="Z245" s="20">
        <f>IF(A245="","",CHOOSE(WEEKDAY(A245,2),"Mon","Tue","Wed","Thu","Fri","Sat","Sun"))</f>
        <v/>
      </c>
      <c r="AA245" s="26">
        <f>IF(A245="","",DATE(YEAR(A245),MONTH(A245),1))</f>
        <v/>
      </c>
    </row>
    <row r="246">
      <c r="A246" s="27" t="n"/>
      <c r="B246" s="28" t="n"/>
      <c r="C246" s="24" t="n"/>
      <c r="D246" s="24" t="n"/>
      <c r="E246" s="24" t="n"/>
      <c r="F246" s="29" t="n"/>
      <c r="G246" s="29" t="n"/>
      <c r="H246" s="29" t="n"/>
      <c r="I246" s="30" t="n"/>
      <c r="J246" s="31" t="n"/>
      <c r="K246" s="31" t="n"/>
      <c r="L246" s="19">
        <f>IF(OR(K246="",J246="",J246=0),"",K246/J246)</f>
        <v/>
      </c>
      <c r="M246" s="20">
        <f>IF(AND(A246="",C246=""),"",IF(N246="No","Skipped",IF(K246="","Active",IF(K246&gt;0,"Win",IF(K246&lt;0,"Loss","Breakeven")))))</f>
        <v/>
      </c>
      <c r="N246" s="24" t="n"/>
      <c r="O246" s="21" t="n"/>
      <c r="P246" s="24" t="n"/>
      <c r="Q246" s="32" t="n"/>
      <c r="R246" s="24" t="n"/>
      <c r="S246" s="21" t="n"/>
      <c r="T246" s="21" t="n"/>
      <c r="U246" s="21" t="n"/>
      <c r="V246" s="24" t="n"/>
      <c r="W246" s="25">
        <f>IF(K246="","",SUM($K$2:K246))</f>
        <v/>
      </c>
      <c r="X246" s="25">
        <f>IF(W246="","",MAX(0,MAX($W$2:W246)))</f>
        <v/>
      </c>
      <c r="Y246" s="25">
        <f>IF(W246="","",W246-X246)</f>
        <v/>
      </c>
      <c r="Z246" s="20">
        <f>IF(A246="","",CHOOSE(WEEKDAY(A246,2),"Mon","Tue","Wed","Thu","Fri","Sat","Sun"))</f>
        <v/>
      </c>
      <c r="AA246" s="26">
        <f>IF(A246="","",DATE(YEAR(A246),MONTH(A246),1))</f>
        <v/>
      </c>
    </row>
    <row r="247">
      <c r="A247" s="27" t="n"/>
      <c r="B247" s="28" t="n"/>
      <c r="C247" s="24" t="n"/>
      <c r="D247" s="24" t="n"/>
      <c r="E247" s="24" t="n"/>
      <c r="F247" s="29" t="n"/>
      <c r="G247" s="29" t="n"/>
      <c r="H247" s="29" t="n"/>
      <c r="I247" s="30" t="n"/>
      <c r="J247" s="31" t="n"/>
      <c r="K247" s="31" t="n"/>
      <c r="L247" s="19">
        <f>IF(OR(K247="",J247="",J247=0),"",K247/J247)</f>
        <v/>
      </c>
      <c r="M247" s="20">
        <f>IF(AND(A247="",C247=""),"",IF(N247="No","Skipped",IF(K247="","Active",IF(K247&gt;0,"Win",IF(K247&lt;0,"Loss","Breakeven")))))</f>
        <v/>
      </c>
      <c r="N247" s="24" t="n"/>
      <c r="O247" s="21" t="n"/>
      <c r="P247" s="24" t="n"/>
      <c r="Q247" s="32" t="n"/>
      <c r="R247" s="24" t="n"/>
      <c r="S247" s="21" t="n"/>
      <c r="T247" s="21" t="n"/>
      <c r="U247" s="21" t="n"/>
      <c r="V247" s="24" t="n"/>
      <c r="W247" s="25">
        <f>IF(K247="","",SUM($K$2:K247))</f>
        <v/>
      </c>
      <c r="X247" s="25">
        <f>IF(W247="","",MAX(0,MAX($W$2:W247)))</f>
        <v/>
      </c>
      <c r="Y247" s="25">
        <f>IF(W247="","",W247-X247)</f>
        <v/>
      </c>
      <c r="Z247" s="20">
        <f>IF(A247="","",CHOOSE(WEEKDAY(A247,2),"Mon","Tue","Wed","Thu","Fri","Sat","Sun"))</f>
        <v/>
      </c>
      <c r="AA247" s="26">
        <f>IF(A247="","",DATE(YEAR(A247),MONTH(A247),1))</f>
        <v/>
      </c>
    </row>
    <row r="248">
      <c r="A248" s="27" t="n"/>
      <c r="B248" s="28" t="n"/>
      <c r="C248" s="24" t="n"/>
      <c r="D248" s="24" t="n"/>
      <c r="E248" s="24" t="n"/>
      <c r="F248" s="29" t="n"/>
      <c r="G248" s="29" t="n"/>
      <c r="H248" s="29" t="n"/>
      <c r="I248" s="30" t="n"/>
      <c r="J248" s="31" t="n"/>
      <c r="K248" s="31" t="n"/>
      <c r="L248" s="19">
        <f>IF(OR(K248="",J248="",J248=0),"",K248/J248)</f>
        <v/>
      </c>
      <c r="M248" s="20">
        <f>IF(AND(A248="",C248=""),"",IF(N248="No","Skipped",IF(K248="","Active",IF(K248&gt;0,"Win",IF(K248&lt;0,"Loss","Breakeven")))))</f>
        <v/>
      </c>
      <c r="N248" s="24" t="n"/>
      <c r="O248" s="21" t="n"/>
      <c r="P248" s="24" t="n"/>
      <c r="Q248" s="32" t="n"/>
      <c r="R248" s="24" t="n"/>
      <c r="S248" s="21" t="n"/>
      <c r="T248" s="21" t="n"/>
      <c r="U248" s="21" t="n"/>
      <c r="V248" s="24" t="n"/>
      <c r="W248" s="25">
        <f>IF(K248="","",SUM($K$2:K248))</f>
        <v/>
      </c>
      <c r="X248" s="25">
        <f>IF(W248="","",MAX(0,MAX($W$2:W248)))</f>
        <v/>
      </c>
      <c r="Y248" s="25">
        <f>IF(W248="","",W248-X248)</f>
        <v/>
      </c>
      <c r="Z248" s="20">
        <f>IF(A248="","",CHOOSE(WEEKDAY(A248,2),"Mon","Tue","Wed","Thu","Fri","Sat","Sun"))</f>
        <v/>
      </c>
      <c r="AA248" s="26">
        <f>IF(A248="","",DATE(YEAR(A248),MONTH(A248),1))</f>
        <v/>
      </c>
    </row>
    <row r="249">
      <c r="A249" s="27" t="n"/>
      <c r="B249" s="28" t="n"/>
      <c r="C249" s="24" t="n"/>
      <c r="D249" s="24" t="n"/>
      <c r="E249" s="24" t="n"/>
      <c r="F249" s="29" t="n"/>
      <c r="G249" s="29" t="n"/>
      <c r="H249" s="29" t="n"/>
      <c r="I249" s="30" t="n"/>
      <c r="J249" s="31" t="n"/>
      <c r="K249" s="31" t="n"/>
      <c r="L249" s="19">
        <f>IF(OR(K249="",J249="",J249=0),"",K249/J249)</f>
        <v/>
      </c>
      <c r="M249" s="20">
        <f>IF(AND(A249="",C249=""),"",IF(N249="No","Skipped",IF(K249="","Active",IF(K249&gt;0,"Win",IF(K249&lt;0,"Loss","Breakeven")))))</f>
        <v/>
      </c>
      <c r="N249" s="24" t="n"/>
      <c r="O249" s="21" t="n"/>
      <c r="P249" s="24" t="n"/>
      <c r="Q249" s="32" t="n"/>
      <c r="R249" s="24" t="n"/>
      <c r="S249" s="21" t="n"/>
      <c r="T249" s="21" t="n"/>
      <c r="U249" s="21" t="n"/>
      <c r="V249" s="24" t="n"/>
      <c r="W249" s="25">
        <f>IF(K249="","",SUM($K$2:K249))</f>
        <v/>
      </c>
      <c r="X249" s="25">
        <f>IF(W249="","",MAX(0,MAX($W$2:W249)))</f>
        <v/>
      </c>
      <c r="Y249" s="25">
        <f>IF(W249="","",W249-X249)</f>
        <v/>
      </c>
      <c r="Z249" s="20">
        <f>IF(A249="","",CHOOSE(WEEKDAY(A249,2),"Mon","Tue","Wed","Thu","Fri","Sat","Sun"))</f>
        <v/>
      </c>
      <c r="AA249" s="26">
        <f>IF(A249="","",DATE(YEAR(A249),MONTH(A249),1))</f>
        <v/>
      </c>
    </row>
    <row r="250">
      <c r="A250" s="27" t="n"/>
      <c r="B250" s="28" t="n"/>
      <c r="C250" s="24" t="n"/>
      <c r="D250" s="24" t="n"/>
      <c r="E250" s="24" t="n"/>
      <c r="F250" s="29" t="n"/>
      <c r="G250" s="29" t="n"/>
      <c r="H250" s="29" t="n"/>
      <c r="I250" s="30" t="n"/>
      <c r="J250" s="31" t="n"/>
      <c r="K250" s="31" t="n"/>
      <c r="L250" s="19">
        <f>IF(OR(K250="",J250="",J250=0),"",K250/J250)</f>
        <v/>
      </c>
      <c r="M250" s="20">
        <f>IF(AND(A250="",C250=""),"",IF(N250="No","Skipped",IF(K250="","Active",IF(K250&gt;0,"Win",IF(K250&lt;0,"Loss","Breakeven")))))</f>
        <v/>
      </c>
      <c r="N250" s="24" t="n"/>
      <c r="O250" s="21" t="n"/>
      <c r="P250" s="24" t="n"/>
      <c r="Q250" s="32" t="n"/>
      <c r="R250" s="24" t="n"/>
      <c r="S250" s="21" t="n"/>
      <c r="T250" s="21" t="n"/>
      <c r="U250" s="21" t="n"/>
      <c r="V250" s="24" t="n"/>
      <c r="W250" s="25">
        <f>IF(K250="","",SUM($K$2:K250))</f>
        <v/>
      </c>
      <c r="X250" s="25">
        <f>IF(W250="","",MAX(0,MAX($W$2:W250)))</f>
        <v/>
      </c>
      <c r="Y250" s="25">
        <f>IF(W250="","",W250-X250)</f>
        <v/>
      </c>
      <c r="Z250" s="20">
        <f>IF(A250="","",CHOOSE(WEEKDAY(A250,2),"Mon","Tue","Wed","Thu","Fri","Sat","Sun"))</f>
        <v/>
      </c>
      <c r="AA250" s="26">
        <f>IF(A250="","",DATE(YEAR(A250),MONTH(A250),1))</f>
        <v/>
      </c>
    </row>
    <row r="251">
      <c r="A251" s="27" t="n"/>
      <c r="B251" s="28" t="n"/>
      <c r="C251" s="24" t="n"/>
      <c r="D251" s="24" t="n"/>
      <c r="E251" s="24" t="n"/>
      <c r="F251" s="29" t="n"/>
      <c r="G251" s="29" t="n"/>
      <c r="H251" s="29" t="n"/>
      <c r="I251" s="30" t="n"/>
      <c r="J251" s="31" t="n"/>
      <c r="K251" s="31" t="n"/>
      <c r="L251" s="19">
        <f>IF(OR(K251="",J251="",J251=0),"",K251/J251)</f>
        <v/>
      </c>
      <c r="M251" s="20">
        <f>IF(AND(A251="",C251=""),"",IF(N251="No","Skipped",IF(K251="","Active",IF(K251&gt;0,"Win",IF(K251&lt;0,"Loss","Breakeven")))))</f>
        <v/>
      </c>
      <c r="N251" s="24" t="n"/>
      <c r="O251" s="21" t="n"/>
      <c r="P251" s="24" t="n"/>
      <c r="Q251" s="32" t="n"/>
      <c r="R251" s="24" t="n"/>
      <c r="S251" s="21" t="n"/>
      <c r="T251" s="21" t="n"/>
      <c r="U251" s="21" t="n"/>
      <c r="V251" s="24" t="n"/>
      <c r="W251" s="25">
        <f>IF(K251="","",SUM($K$2:K251))</f>
        <v/>
      </c>
      <c r="X251" s="25">
        <f>IF(W251="","",MAX(0,MAX($W$2:W251)))</f>
        <v/>
      </c>
      <c r="Y251" s="25">
        <f>IF(W251="","",W251-X251)</f>
        <v/>
      </c>
      <c r="Z251" s="20">
        <f>IF(A251="","",CHOOSE(WEEKDAY(A251,2),"Mon","Tue","Wed","Thu","Fri","Sat","Sun"))</f>
        <v/>
      </c>
      <c r="AA251" s="26">
        <f>IF(A251="","",DATE(YEAR(A251),MONTH(A251),1))</f>
        <v/>
      </c>
    </row>
    <row r="252">
      <c r="A252" s="27" t="n"/>
      <c r="B252" s="28" t="n"/>
      <c r="C252" s="24" t="n"/>
      <c r="D252" s="24" t="n"/>
      <c r="E252" s="24" t="n"/>
      <c r="F252" s="29" t="n"/>
      <c r="G252" s="29" t="n"/>
      <c r="H252" s="29" t="n"/>
      <c r="I252" s="30" t="n"/>
      <c r="J252" s="31" t="n"/>
      <c r="K252" s="31" t="n"/>
      <c r="L252" s="19">
        <f>IF(OR(K252="",J252="",J252=0),"",K252/J252)</f>
        <v/>
      </c>
      <c r="M252" s="20">
        <f>IF(AND(A252="",C252=""),"",IF(N252="No","Skipped",IF(K252="","Active",IF(K252&gt;0,"Win",IF(K252&lt;0,"Loss","Breakeven")))))</f>
        <v/>
      </c>
      <c r="N252" s="24" t="n"/>
      <c r="O252" s="21" t="n"/>
      <c r="P252" s="24" t="n"/>
      <c r="Q252" s="32" t="n"/>
      <c r="R252" s="24" t="n"/>
      <c r="S252" s="21" t="n"/>
      <c r="T252" s="21" t="n"/>
      <c r="U252" s="21" t="n"/>
      <c r="V252" s="24" t="n"/>
      <c r="W252" s="25">
        <f>IF(K252="","",SUM($K$2:K252))</f>
        <v/>
      </c>
      <c r="X252" s="25">
        <f>IF(W252="","",MAX(0,MAX($W$2:W252)))</f>
        <v/>
      </c>
      <c r="Y252" s="25">
        <f>IF(W252="","",W252-X252)</f>
        <v/>
      </c>
      <c r="Z252" s="20">
        <f>IF(A252="","",CHOOSE(WEEKDAY(A252,2),"Mon","Tue","Wed","Thu","Fri","Sat","Sun"))</f>
        <v/>
      </c>
      <c r="AA252" s="26">
        <f>IF(A252="","",DATE(YEAR(A252),MONTH(A252),1))</f>
        <v/>
      </c>
    </row>
    <row r="253">
      <c r="A253" s="27" t="n"/>
      <c r="B253" s="28" t="n"/>
      <c r="C253" s="24" t="n"/>
      <c r="D253" s="24" t="n"/>
      <c r="E253" s="24" t="n"/>
      <c r="F253" s="29" t="n"/>
      <c r="G253" s="29" t="n"/>
      <c r="H253" s="29" t="n"/>
      <c r="I253" s="30" t="n"/>
      <c r="J253" s="31" t="n"/>
      <c r="K253" s="31" t="n"/>
      <c r="L253" s="19">
        <f>IF(OR(K253="",J253="",J253=0),"",K253/J253)</f>
        <v/>
      </c>
      <c r="M253" s="20">
        <f>IF(AND(A253="",C253=""),"",IF(N253="No","Skipped",IF(K253="","Active",IF(K253&gt;0,"Win",IF(K253&lt;0,"Loss","Breakeven")))))</f>
        <v/>
      </c>
      <c r="N253" s="24" t="n"/>
      <c r="O253" s="21" t="n"/>
      <c r="P253" s="24" t="n"/>
      <c r="Q253" s="32" t="n"/>
      <c r="R253" s="24" t="n"/>
      <c r="S253" s="21" t="n"/>
      <c r="T253" s="21" t="n"/>
      <c r="U253" s="21" t="n"/>
      <c r="V253" s="24" t="n"/>
      <c r="W253" s="25">
        <f>IF(K253="","",SUM($K$2:K253))</f>
        <v/>
      </c>
      <c r="X253" s="25">
        <f>IF(W253="","",MAX(0,MAX($W$2:W253)))</f>
        <v/>
      </c>
      <c r="Y253" s="25">
        <f>IF(W253="","",W253-X253)</f>
        <v/>
      </c>
      <c r="Z253" s="20">
        <f>IF(A253="","",CHOOSE(WEEKDAY(A253,2),"Mon","Tue","Wed","Thu","Fri","Sat","Sun"))</f>
        <v/>
      </c>
      <c r="AA253" s="26">
        <f>IF(A253="","",DATE(YEAR(A253),MONTH(A253),1))</f>
        <v/>
      </c>
    </row>
    <row r="254">
      <c r="A254" s="27" t="n"/>
      <c r="B254" s="28" t="n"/>
      <c r="C254" s="24" t="n"/>
      <c r="D254" s="24" t="n"/>
      <c r="E254" s="24" t="n"/>
      <c r="F254" s="29" t="n"/>
      <c r="G254" s="29" t="n"/>
      <c r="H254" s="29" t="n"/>
      <c r="I254" s="30" t="n"/>
      <c r="J254" s="31" t="n"/>
      <c r="K254" s="31" t="n"/>
      <c r="L254" s="19">
        <f>IF(OR(K254="",J254="",J254=0),"",K254/J254)</f>
        <v/>
      </c>
      <c r="M254" s="20">
        <f>IF(AND(A254="",C254=""),"",IF(N254="No","Skipped",IF(K254="","Active",IF(K254&gt;0,"Win",IF(K254&lt;0,"Loss","Breakeven")))))</f>
        <v/>
      </c>
      <c r="N254" s="24" t="n"/>
      <c r="O254" s="21" t="n"/>
      <c r="P254" s="24" t="n"/>
      <c r="Q254" s="32" t="n"/>
      <c r="R254" s="24" t="n"/>
      <c r="S254" s="21" t="n"/>
      <c r="T254" s="21" t="n"/>
      <c r="U254" s="21" t="n"/>
      <c r="V254" s="24" t="n"/>
      <c r="W254" s="25">
        <f>IF(K254="","",SUM($K$2:K254))</f>
        <v/>
      </c>
      <c r="X254" s="25">
        <f>IF(W254="","",MAX(0,MAX($W$2:W254)))</f>
        <v/>
      </c>
      <c r="Y254" s="25">
        <f>IF(W254="","",W254-X254)</f>
        <v/>
      </c>
      <c r="Z254" s="20">
        <f>IF(A254="","",CHOOSE(WEEKDAY(A254,2),"Mon","Tue","Wed","Thu","Fri","Sat","Sun"))</f>
        <v/>
      </c>
      <c r="AA254" s="26">
        <f>IF(A254="","",DATE(YEAR(A254),MONTH(A254),1))</f>
        <v/>
      </c>
    </row>
    <row r="255">
      <c r="A255" s="27" t="n"/>
      <c r="B255" s="28" t="n"/>
      <c r="C255" s="24" t="n"/>
      <c r="D255" s="24" t="n"/>
      <c r="E255" s="24" t="n"/>
      <c r="F255" s="29" t="n"/>
      <c r="G255" s="29" t="n"/>
      <c r="H255" s="29" t="n"/>
      <c r="I255" s="30" t="n"/>
      <c r="J255" s="31" t="n"/>
      <c r="K255" s="31" t="n"/>
      <c r="L255" s="19">
        <f>IF(OR(K255="",J255="",J255=0),"",K255/J255)</f>
        <v/>
      </c>
      <c r="M255" s="20">
        <f>IF(AND(A255="",C255=""),"",IF(N255="No","Skipped",IF(K255="","Active",IF(K255&gt;0,"Win",IF(K255&lt;0,"Loss","Breakeven")))))</f>
        <v/>
      </c>
      <c r="N255" s="24" t="n"/>
      <c r="O255" s="21" t="n"/>
      <c r="P255" s="24" t="n"/>
      <c r="Q255" s="32" t="n"/>
      <c r="R255" s="24" t="n"/>
      <c r="S255" s="21" t="n"/>
      <c r="T255" s="21" t="n"/>
      <c r="U255" s="21" t="n"/>
      <c r="V255" s="24" t="n"/>
      <c r="W255" s="25">
        <f>IF(K255="","",SUM($K$2:K255))</f>
        <v/>
      </c>
      <c r="X255" s="25">
        <f>IF(W255="","",MAX(0,MAX($W$2:W255)))</f>
        <v/>
      </c>
      <c r="Y255" s="25">
        <f>IF(W255="","",W255-X255)</f>
        <v/>
      </c>
      <c r="Z255" s="20">
        <f>IF(A255="","",CHOOSE(WEEKDAY(A255,2),"Mon","Tue","Wed","Thu","Fri","Sat","Sun"))</f>
        <v/>
      </c>
      <c r="AA255" s="26">
        <f>IF(A255="","",DATE(YEAR(A255),MONTH(A255),1))</f>
        <v/>
      </c>
    </row>
    <row r="256">
      <c r="A256" s="27" t="n"/>
      <c r="B256" s="28" t="n"/>
      <c r="C256" s="24" t="n"/>
      <c r="D256" s="24" t="n"/>
      <c r="E256" s="24" t="n"/>
      <c r="F256" s="29" t="n"/>
      <c r="G256" s="29" t="n"/>
      <c r="H256" s="29" t="n"/>
      <c r="I256" s="30" t="n"/>
      <c r="J256" s="31" t="n"/>
      <c r="K256" s="31" t="n"/>
      <c r="L256" s="19">
        <f>IF(OR(K256="",J256="",J256=0),"",K256/J256)</f>
        <v/>
      </c>
      <c r="M256" s="20">
        <f>IF(AND(A256="",C256=""),"",IF(N256="No","Skipped",IF(K256="","Active",IF(K256&gt;0,"Win",IF(K256&lt;0,"Loss","Breakeven")))))</f>
        <v/>
      </c>
      <c r="N256" s="24" t="n"/>
      <c r="O256" s="21" t="n"/>
      <c r="P256" s="24" t="n"/>
      <c r="Q256" s="32" t="n"/>
      <c r="R256" s="24" t="n"/>
      <c r="S256" s="21" t="n"/>
      <c r="T256" s="21" t="n"/>
      <c r="U256" s="21" t="n"/>
      <c r="V256" s="24" t="n"/>
      <c r="W256" s="25">
        <f>IF(K256="","",SUM($K$2:K256))</f>
        <v/>
      </c>
      <c r="X256" s="25">
        <f>IF(W256="","",MAX(0,MAX($W$2:W256)))</f>
        <v/>
      </c>
      <c r="Y256" s="25">
        <f>IF(W256="","",W256-X256)</f>
        <v/>
      </c>
      <c r="Z256" s="20">
        <f>IF(A256="","",CHOOSE(WEEKDAY(A256,2),"Mon","Tue","Wed","Thu","Fri","Sat","Sun"))</f>
        <v/>
      </c>
      <c r="AA256" s="26">
        <f>IF(A256="","",DATE(YEAR(A256),MONTH(A256),1))</f>
        <v/>
      </c>
    </row>
    <row r="257">
      <c r="A257" s="27" t="n"/>
      <c r="B257" s="28" t="n"/>
      <c r="C257" s="24" t="n"/>
      <c r="D257" s="24" t="n"/>
      <c r="E257" s="24" t="n"/>
      <c r="F257" s="29" t="n"/>
      <c r="G257" s="29" t="n"/>
      <c r="H257" s="29" t="n"/>
      <c r="I257" s="30" t="n"/>
      <c r="J257" s="31" t="n"/>
      <c r="K257" s="31" t="n"/>
      <c r="L257" s="19">
        <f>IF(OR(K257="",J257="",J257=0),"",K257/J257)</f>
        <v/>
      </c>
      <c r="M257" s="20">
        <f>IF(AND(A257="",C257=""),"",IF(N257="No","Skipped",IF(K257="","Active",IF(K257&gt;0,"Win",IF(K257&lt;0,"Loss","Breakeven")))))</f>
        <v/>
      </c>
      <c r="N257" s="24" t="n"/>
      <c r="O257" s="21" t="n"/>
      <c r="P257" s="24" t="n"/>
      <c r="Q257" s="32" t="n"/>
      <c r="R257" s="24" t="n"/>
      <c r="S257" s="21" t="n"/>
      <c r="T257" s="21" t="n"/>
      <c r="U257" s="21" t="n"/>
      <c r="V257" s="24" t="n"/>
      <c r="W257" s="25">
        <f>IF(K257="","",SUM($K$2:K257))</f>
        <v/>
      </c>
      <c r="X257" s="25">
        <f>IF(W257="","",MAX(0,MAX($W$2:W257)))</f>
        <v/>
      </c>
      <c r="Y257" s="25">
        <f>IF(W257="","",W257-X257)</f>
        <v/>
      </c>
      <c r="Z257" s="20">
        <f>IF(A257="","",CHOOSE(WEEKDAY(A257,2),"Mon","Tue","Wed","Thu","Fri","Sat","Sun"))</f>
        <v/>
      </c>
      <c r="AA257" s="26">
        <f>IF(A257="","",DATE(YEAR(A257),MONTH(A257),1))</f>
        <v/>
      </c>
    </row>
    <row r="258">
      <c r="A258" s="27" t="n"/>
      <c r="B258" s="28" t="n"/>
      <c r="C258" s="24" t="n"/>
      <c r="D258" s="24" t="n"/>
      <c r="E258" s="24" t="n"/>
      <c r="F258" s="29" t="n"/>
      <c r="G258" s="29" t="n"/>
      <c r="H258" s="29" t="n"/>
      <c r="I258" s="30" t="n"/>
      <c r="J258" s="31" t="n"/>
      <c r="K258" s="31" t="n"/>
      <c r="L258" s="19">
        <f>IF(OR(K258="",J258="",J258=0),"",K258/J258)</f>
        <v/>
      </c>
      <c r="M258" s="20">
        <f>IF(AND(A258="",C258=""),"",IF(N258="No","Skipped",IF(K258="","Active",IF(K258&gt;0,"Win",IF(K258&lt;0,"Loss","Breakeven")))))</f>
        <v/>
      </c>
      <c r="N258" s="24" t="n"/>
      <c r="O258" s="21" t="n"/>
      <c r="P258" s="24" t="n"/>
      <c r="Q258" s="32" t="n"/>
      <c r="R258" s="24" t="n"/>
      <c r="S258" s="21" t="n"/>
      <c r="T258" s="21" t="n"/>
      <c r="U258" s="21" t="n"/>
      <c r="V258" s="24" t="n"/>
      <c r="W258" s="25">
        <f>IF(K258="","",SUM($K$2:K258))</f>
        <v/>
      </c>
      <c r="X258" s="25">
        <f>IF(W258="","",MAX(0,MAX($W$2:W258)))</f>
        <v/>
      </c>
      <c r="Y258" s="25">
        <f>IF(W258="","",W258-X258)</f>
        <v/>
      </c>
      <c r="Z258" s="20">
        <f>IF(A258="","",CHOOSE(WEEKDAY(A258,2),"Mon","Tue","Wed","Thu","Fri","Sat","Sun"))</f>
        <v/>
      </c>
      <c r="AA258" s="26">
        <f>IF(A258="","",DATE(YEAR(A258),MONTH(A258),1))</f>
        <v/>
      </c>
    </row>
    <row r="259">
      <c r="A259" s="27" t="n"/>
      <c r="B259" s="28" t="n"/>
      <c r="C259" s="24" t="n"/>
      <c r="D259" s="24" t="n"/>
      <c r="E259" s="24" t="n"/>
      <c r="F259" s="29" t="n"/>
      <c r="G259" s="29" t="n"/>
      <c r="H259" s="29" t="n"/>
      <c r="I259" s="30" t="n"/>
      <c r="J259" s="31" t="n"/>
      <c r="K259" s="31" t="n"/>
      <c r="L259" s="19">
        <f>IF(OR(K259="",J259="",J259=0),"",K259/J259)</f>
        <v/>
      </c>
      <c r="M259" s="20">
        <f>IF(AND(A259="",C259=""),"",IF(N259="No","Skipped",IF(K259="","Active",IF(K259&gt;0,"Win",IF(K259&lt;0,"Loss","Breakeven")))))</f>
        <v/>
      </c>
      <c r="N259" s="24" t="n"/>
      <c r="O259" s="21" t="n"/>
      <c r="P259" s="24" t="n"/>
      <c r="Q259" s="32" t="n"/>
      <c r="R259" s="24" t="n"/>
      <c r="S259" s="21" t="n"/>
      <c r="T259" s="21" t="n"/>
      <c r="U259" s="21" t="n"/>
      <c r="V259" s="24" t="n"/>
      <c r="W259" s="25">
        <f>IF(K259="","",SUM($K$2:K259))</f>
        <v/>
      </c>
      <c r="X259" s="25">
        <f>IF(W259="","",MAX(0,MAX($W$2:W259)))</f>
        <v/>
      </c>
      <c r="Y259" s="25">
        <f>IF(W259="","",W259-X259)</f>
        <v/>
      </c>
      <c r="Z259" s="20">
        <f>IF(A259="","",CHOOSE(WEEKDAY(A259,2),"Mon","Tue","Wed","Thu","Fri","Sat","Sun"))</f>
        <v/>
      </c>
      <c r="AA259" s="26">
        <f>IF(A259="","",DATE(YEAR(A259),MONTH(A259),1))</f>
        <v/>
      </c>
    </row>
    <row r="260">
      <c r="A260" s="27" t="n"/>
      <c r="B260" s="28" t="n"/>
      <c r="C260" s="24" t="n"/>
      <c r="D260" s="24" t="n"/>
      <c r="E260" s="24" t="n"/>
      <c r="F260" s="29" t="n"/>
      <c r="G260" s="29" t="n"/>
      <c r="H260" s="29" t="n"/>
      <c r="I260" s="30" t="n"/>
      <c r="J260" s="31" t="n"/>
      <c r="K260" s="31" t="n"/>
      <c r="L260" s="19">
        <f>IF(OR(K260="",J260="",J260=0),"",K260/J260)</f>
        <v/>
      </c>
      <c r="M260" s="20">
        <f>IF(AND(A260="",C260=""),"",IF(N260="No","Skipped",IF(K260="","Active",IF(K260&gt;0,"Win",IF(K260&lt;0,"Loss","Breakeven")))))</f>
        <v/>
      </c>
      <c r="N260" s="24" t="n"/>
      <c r="O260" s="21" t="n"/>
      <c r="P260" s="24" t="n"/>
      <c r="Q260" s="32" t="n"/>
      <c r="R260" s="24" t="n"/>
      <c r="S260" s="21" t="n"/>
      <c r="T260" s="21" t="n"/>
      <c r="U260" s="21" t="n"/>
      <c r="V260" s="24" t="n"/>
      <c r="W260" s="25">
        <f>IF(K260="","",SUM($K$2:K260))</f>
        <v/>
      </c>
      <c r="X260" s="25">
        <f>IF(W260="","",MAX(0,MAX($W$2:W260)))</f>
        <v/>
      </c>
      <c r="Y260" s="25">
        <f>IF(W260="","",W260-X260)</f>
        <v/>
      </c>
      <c r="Z260" s="20">
        <f>IF(A260="","",CHOOSE(WEEKDAY(A260,2),"Mon","Tue","Wed","Thu","Fri","Sat","Sun"))</f>
        <v/>
      </c>
      <c r="AA260" s="26">
        <f>IF(A260="","",DATE(YEAR(A260),MONTH(A260),1))</f>
        <v/>
      </c>
    </row>
    <row r="261">
      <c r="A261" s="27" t="n"/>
      <c r="B261" s="28" t="n"/>
      <c r="C261" s="24" t="n"/>
      <c r="D261" s="24" t="n"/>
      <c r="E261" s="24" t="n"/>
      <c r="F261" s="29" t="n"/>
      <c r="G261" s="29" t="n"/>
      <c r="H261" s="29" t="n"/>
      <c r="I261" s="30" t="n"/>
      <c r="J261" s="31" t="n"/>
      <c r="K261" s="31" t="n"/>
      <c r="L261" s="19">
        <f>IF(OR(K261="",J261="",J261=0),"",K261/J261)</f>
        <v/>
      </c>
      <c r="M261" s="20">
        <f>IF(AND(A261="",C261=""),"",IF(N261="No","Skipped",IF(K261="","Active",IF(K261&gt;0,"Win",IF(K261&lt;0,"Loss","Breakeven")))))</f>
        <v/>
      </c>
      <c r="N261" s="24" t="n"/>
      <c r="O261" s="21" t="n"/>
      <c r="P261" s="24" t="n"/>
      <c r="Q261" s="32" t="n"/>
      <c r="R261" s="24" t="n"/>
      <c r="S261" s="21" t="n"/>
      <c r="T261" s="21" t="n"/>
      <c r="U261" s="21" t="n"/>
      <c r="V261" s="24" t="n"/>
      <c r="W261" s="25">
        <f>IF(K261="","",SUM($K$2:K261))</f>
        <v/>
      </c>
      <c r="X261" s="25">
        <f>IF(W261="","",MAX(0,MAX($W$2:W261)))</f>
        <v/>
      </c>
      <c r="Y261" s="25">
        <f>IF(W261="","",W261-X261)</f>
        <v/>
      </c>
      <c r="Z261" s="20">
        <f>IF(A261="","",CHOOSE(WEEKDAY(A261,2),"Mon","Tue","Wed","Thu","Fri","Sat","Sun"))</f>
        <v/>
      </c>
      <c r="AA261" s="26">
        <f>IF(A261="","",DATE(YEAR(A261),MONTH(A261),1))</f>
        <v/>
      </c>
    </row>
    <row r="262">
      <c r="A262" s="27" t="n"/>
      <c r="B262" s="28" t="n"/>
      <c r="C262" s="24" t="n"/>
      <c r="D262" s="24" t="n"/>
      <c r="E262" s="24" t="n"/>
      <c r="F262" s="29" t="n"/>
      <c r="G262" s="29" t="n"/>
      <c r="H262" s="29" t="n"/>
      <c r="I262" s="30" t="n"/>
      <c r="J262" s="31" t="n"/>
      <c r="K262" s="31" t="n"/>
      <c r="L262" s="19">
        <f>IF(OR(K262="",J262="",J262=0),"",K262/J262)</f>
        <v/>
      </c>
      <c r="M262" s="20">
        <f>IF(AND(A262="",C262=""),"",IF(N262="No","Skipped",IF(K262="","Active",IF(K262&gt;0,"Win",IF(K262&lt;0,"Loss","Breakeven")))))</f>
        <v/>
      </c>
      <c r="N262" s="24" t="n"/>
      <c r="O262" s="21" t="n"/>
      <c r="P262" s="24" t="n"/>
      <c r="Q262" s="32" t="n"/>
      <c r="R262" s="24" t="n"/>
      <c r="S262" s="21" t="n"/>
      <c r="T262" s="21" t="n"/>
      <c r="U262" s="21" t="n"/>
      <c r="V262" s="24" t="n"/>
      <c r="W262" s="25">
        <f>IF(K262="","",SUM($K$2:K262))</f>
        <v/>
      </c>
      <c r="X262" s="25">
        <f>IF(W262="","",MAX(0,MAX($W$2:W262)))</f>
        <v/>
      </c>
      <c r="Y262" s="25">
        <f>IF(W262="","",W262-X262)</f>
        <v/>
      </c>
      <c r="Z262" s="20">
        <f>IF(A262="","",CHOOSE(WEEKDAY(A262,2),"Mon","Tue","Wed","Thu","Fri","Sat","Sun"))</f>
        <v/>
      </c>
      <c r="AA262" s="26">
        <f>IF(A262="","",DATE(YEAR(A262),MONTH(A262),1))</f>
        <v/>
      </c>
    </row>
    <row r="263">
      <c r="A263" s="27" t="n"/>
      <c r="B263" s="28" t="n"/>
      <c r="C263" s="24" t="n"/>
      <c r="D263" s="24" t="n"/>
      <c r="E263" s="24" t="n"/>
      <c r="F263" s="29" t="n"/>
      <c r="G263" s="29" t="n"/>
      <c r="H263" s="29" t="n"/>
      <c r="I263" s="30" t="n"/>
      <c r="J263" s="31" t="n"/>
      <c r="K263" s="31" t="n"/>
      <c r="L263" s="19">
        <f>IF(OR(K263="",J263="",J263=0),"",K263/J263)</f>
        <v/>
      </c>
      <c r="M263" s="20">
        <f>IF(AND(A263="",C263=""),"",IF(N263="No","Skipped",IF(K263="","Active",IF(K263&gt;0,"Win",IF(K263&lt;0,"Loss","Breakeven")))))</f>
        <v/>
      </c>
      <c r="N263" s="24" t="n"/>
      <c r="O263" s="21" t="n"/>
      <c r="P263" s="24" t="n"/>
      <c r="Q263" s="32" t="n"/>
      <c r="R263" s="24" t="n"/>
      <c r="S263" s="21" t="n"/>
      <c r="T263" s="21" t="n"/>
      <c r="U263" s="21" t="n"/>
      <c r="V263" s="24" t="n"/>
      <c r="W263" s="25">
        <f>IF(K263="","",SUM($K$2:K263))</f>
        <v/>
      </c>
      <c r="X263" s="25">
        <f>IF(W263="","",MAX(0,MAX($W$2:W263)))</f>
        <v/>
      </c>
      <c r="Y263" s="25">
        <f>IF(W263="","",W263-X263)</f>
        <v/>
      </c>
      <c r="Z263" s="20">
        <f>IF(A263="","",CHOOSE(WEEKDAY(A263,2),"Mon","Tue","Wed","Thu","Fri","Sat","Sun"))</f>
        <v/>
      </c>
      <c r="AA263" s="26">
        <f>IF(A263="","",DATE(YEAR(A263),MONTH(A263),1))</f>
        <v/>
      </c>
    </row>
    <row r="264">
      <c r="A264" s="27" t="n"/>
      <c r="B264" s="28" t="n"/>
      <c r="C264" s="24" t="n"/>
      <c r="D264" s="24" t="n"/>
      <c r="E264" s="24" t="n"/>
      <c r="F264" s="29" t="n"/>
      <c r="G264" s="29" t="n"/>
      <c r="H264" s="29" t="n"/>
      <c r="I264" s="30" t="n"/>
      <c r="J264" s="31" t="n"/>
      <c r="K264" s="31" t="n"/>
      <c r="L264" s="19">
        <f>IF(OR(K264="",J264="",J264=0),"",K264/J264)</f>
        <v/>
      </c>
      <c r="M264" s="20">
        <f>IF(AND(A264="",C264=""),"",IF(N264="No","Skipped",IF(K264="","Active",IF(K264&gt;0,"Win",IF(K264&lt;0,"Loss","Breakeven")))))</f>
        <v/>
      </c>
      <c r="N264" s="24" t="n"/>
      <c r="O264" s="21" t="n"/>
      <c r="P264" s="24" t="n"/>
      <c r="Q264" s="32" t="n"/>
      <c r="R264" s="24" t="n"/>
      <c r="S264" s="21" t="n"/>
      <c r="T264" s="21" t="n"/>
      <c r="U264" s="21" t="n"/>
      <c r="V264" s="24" t="n"/>
      <c r="W264" s="25">
        <f>IF(K264="","",SUM($K$2:K264))</f>
        <v/>
      </c>
      <c r="X264" s="25">
        <f>IF(W264="","",MAX(0,MAX($W$2:W264)))</f>
        <v/>
      </c>
      <c r="Y264" s="25">
        <f>IF(W264="","",W264-X264)</f>
        <v/>
      </c>
      <c r="Z264" s="20">
        <f>IF(A264="","",CHOOSE(WEEKDAY(A264,2),"Mon","Tue","Wed","Thu","Fri","Sat","Sun"))</f>
        <v/>
      </c>
      <c r="AA264" s="26">
        <f>IF(A264="","",DATE(YEAR(A264),MONTH(A264),1))</f>
        <v/>
      </c>
    </row>
    <row r="265">
      <c r="A265" s="27" t="n"/>
      <c r="B265" s="28" t="n"/>
      <c r="C265" s="24" t="n"/>
      <c r="D265" s="24" t="n"/>
      <c r="E265" s="24" t="n"/>
      <c r="F265" s="29" t="n"/>
      <c r="G265" s="29" t="n"/>
      <c r="H265" s="29" t="n"/>
      <c r="I265" s="30" t="n"/>
      <c r="J265" s="31" t="n"/>
      <c r="K265" s="31" t="n"/>
      <c r="L265" s="19">
        <f>IF(OR(K265="",J265="",J265=0),"",K265/J265)</f>
        <v/>
      </c>
      <c r="M265" s="20">
        <f>IF(AND(A265="",C265=""),"",IF(N265="No","Skipped",IF(K265="","Active",IF(K265&gt;0,"Win",IF(K265&lt;0,"Loss","Breakeven")))))</f>
        <v/>
      </c>
      <c r="N265" s="24" t="n"/>
      <c r="O265" s="21" t="n"/>
      <c r="P265" s="24" t="n"/>
      <c r="Q265" s="32" t="n"/>
      <c r="R265" s="24" t="n"/>
      <c r="S265" s="21" t="n"/>
      <c r="T265" s="21" t="n"/>
      <c r="U265" s="21" t="n"/>
      <c r="V265" s="24" t="n"/>
      <c r="W265" s="25">
        <f>IF(K265="","",SUM($K$2:K265))</f>
        <v/>
      </c>
      <c r="X265" s="25">
        <f>IF(W265="","",MAX(0,MAX($W$2:W265)))</f>
        <v/>
      </c>
      <c r="Y265" s="25">
        <f>IF(W265="","",W265-X265)</f>
        <v/>
      </c>
      <c r="Z265" s="20">
        <f>IF(A265="","",CHOOSE(WEEKDAY(A265,2),"Mon","Tue","Wed","Thu","Fri","Sat","Sun"))</f>
        <v/>
      </c>
      <c r="AA265" s="26">
        <f>IF(A265="","",DATE(YEAR(A265),MONTH(A265),1))</f>
        <v/>
      </c>
    </row>
    <row r="266">
      <c r="A266" s="27" t="n"/>
      <c r="B266" s="28" t="n"/>
      <c r="C266" s="24" t="n"/>
      <c r="D266" s="24" t="n"/>
      <c r="E266" s="24" t="n"/>
      <c r="F266" s="29" t="n"/>
      <c r="G266" s="29" t="n"/>
      <c r="H266" s="29" t="n"/>
      <c r="I266" s="30" t="n"/>
      <c r="J266" s="31" t="n"/>
      <c r="K266" s="31" t="n"/>
      <c r="L266" s="19">
        <f>IF(OR(K266="",J266="",J266=0),"",K266/J266)</f>
        <v/>
      </c>
      <c r="M266" s="20">
        <f>IF(AND(A266="",C266=""),"",IF(N266="No","Skipped",IF(K266="","Active",IF(K266&gt;0,"Win",IF(K266&lt;0,"Loss","Breakeven")))))</f>
        <v/>
      </c>
      <c r="N266" s="24" t="n"/>
      <c r="O266" s="21" t="n"/>
      <c r="P266" s="24" t="n"/>
      <c r="Q266" s="32" t="n"/>
      <c r="R266" s="24" t="n"/>
      <c r="S266" s="21" t="n"/>
      <c r="T266" s="21" t="n"/>
      <c r="U266" s="21" t="n"/>
      <c r="V266" s="24" t="n"/>
      <c r="W266" s="25">
        <f>IF(K266="","",SUM($K$2:K266))</f>
        <v/>
      </c>
      <c r="X266" s="25">
        <f>IF(W266="","",MAX(0,MAX($W$2:W266)))</f>
        <v/>
      </c>
      <c r="Y266" s="25">
        <f>IF(W266="","",W266-X266)</f>
        <v/>
      </c>
      <c r="Z266" s="20">
        <f>IF(A266="","",CHOOSE(WEEKDAY(A266,2),"Mon","Tue","Wed","Thu","Fri","Sat","Sun"))</f>
        <v/>
      </c>
      <c r="AA266" s="26">
        <f>IF(A266="","",DATE(YEAR(A266),MONTH(A266),1))</f>
        <v/>
      </c>
    </row>
    <row r="267">
      <c r="A267" s="27" t="n"/>
      <c r="B267" s="28" t="n"/>
      <c r="C267" s="24" t="n"/>
      <c r="D267" s="24" t="n"/>
      <c r="E267" s="24" t="n"/>
      <c r="F267" s="29" t="n"/>
      <c r="G267" s="29" t="n"/>
      <c r="H267" s="29" t="n"/>
      <c r="I267" s="30" t="n"/>
      <c r="J267" s="31" t="n"/>
      <c r="K267" s="31" t="n"/>
      <c r="L267" s="19">
        <f>IF(OR(K267="",J267="",J267=0),"",K267/J267)</f>
        <v/>
      </c>
      <c r="M267" s="20">
        <f>IF(AND(A267="",C267=""),"",IF(N267="No","Skipped",IF(K267="","Active",IF(K267&gt;0,"Win",IF(K267&lt;0,"Loss","Breakeven")))))</f>
        <v/>
      </c>
      <c r="N267" s="24" t="n"/>
      <c r="O267" s="21" t="n"/>
      <c r="P267" s="24" t="n"/>
      <c r="Q267" s="32" t="n"/>
      <c r="R267" s="24" t="n"/>
      <c r="S267" s="21" t="n"/>
      <c r="T267" s="21" t="n"/>
      <c r="U267" s="21" t="n"/>
      <c r="V267" s="24" t="n"/>
      <c r="W267" s="25">
        <f>IF(K267="","",SUM($K$2:K267))</f>
        <v/>
      </c>
      <c r="X267" s="25">
        <f>IF(W267="","",MAX(0,MAX($W$2:W267)))</f>
        <v/>
      </c>
      <c r="Y267" s="25">
        <f>IF(W267="","",W267-X267)</f>
        <v/>
      </c>
      <c r="Z267" s="20">
        <f>IF(A267="","",CHOOSE(WEEKDAY(A267,2),"Mon","Tue","Wed","Thu","Fri","Sat","Sun"))</f>
        <v/>
      </c>
      <c r="AA267" s="26">
        <f>IF(A267="","",DATE(YEAR(A267),MONTH(A267),1))</f>
        <v/>
      </c>
    </row>
    <row r="268">
      <c r="A268" s="27" t="n"/>
      <c r="B268" s="28" t="n"/>
      <c r="C268" s="24" t="n"/>
      <c r="D268" s="24" t="n"/>
      <c r="E268" s="24" t="n"/>
      <c r="F268" s="29" t="n"/>
      <c r="G268" s="29" t="n"/>
      <c r="H268" s="29" t="n"/>
      <c r="I268" s="30" t="n"/>
      <c r="J268" s="31" t="n"/>
      <c r="K268" s="31" t="n"/>
      <c r="L268" s="19">
        <f>IF(OR(K268="",J268="",J268=0),"",K268/J268)</f>
        <v/>
      </c>
      <c r="M268" s="20">
        <f>IF(AND(A268="",C268=""),"",IF(N268="No","Skipped",IF(K268="","Active",IF(K268&gt;0,"Win",IF(K268&lt;0,"Loss","Breakeven")))))</f>
        <v/>
      </c>
      <c r="N268" s="24" t="n"/>
      <c r="O268" s="21" t="n"/>
      <c r="P268" s="24" t="n"/>
      <c r="Q268" s="32" t="n"/>
      <c r="R268" s="24" t="n"/>
      <c r="S268" s="21" t="n"/>
      <c r="T268" s="21" t="n"/>
      <c r="U268" s="21" t="n"/>
      <c r="V268" s="24" t="n"/>
      <c r="W268" s="25">
        <f>IF(K268="","",SUM($K$2:K268))</f>
        <v/>
      </c>
      <c r="X268" s="25">
        <f>IF(W268="","",MAX(0,MAX($W$2:W268)))</f>
        <v/>
      </c>
      <c r="Y268" s="25">
        <f>IF(W268="","",W268-X268)</f>
        <v/>
      </c>
      <c r="Z268" s="20">
        <f>IF(A268="","",CHOOSE(WEEKDAY(A268,2),"Mon","Tue","Wed","Thu","Fri","Sat","Sun"))</f>
        <v/>
      </c>
      <c r="AA268" s="26">
        <f>IF(A268="","",DATE(YEAR(A268),MONTH(A268),1))</f>
        <v/>
      </c>
    </row>
    <row r="269">
      <c r="A269" s="27" t="n"/>
      <c r="B269" s="28" t="n"/>
      <c r="C269" s="24" t="n"/>
      <c r="D269" s="24" t="n"/>
      <c r="E269" s="24" t="n"/>
      <c r="F269" s="29" t="n"/>
      <c r="G269" s="29" t="n"/>
      <c r="H269" s="29" t="n"/>
      <c r="I269" s="30" t="n"/>
      <c r="J269" s="31" t="n"/>
      <c r="K269" s="31" t="n"/>
      <c r="L269" s="19">
        <f>IF(OR(K269="",J269="",J269=0),"",K269/J269)</f>
        <v/>
      </c>
      <c r="M269" s="20">
        <f>IF(AND(A269="",C269=""),"",IF(N269="No","Skipped",IF(K269="","Active",IF(K269&gt;0,"Win",IF(K269&lt;0,"Loss","Breakeven")))))</f>
        <v/>
      </c>
      <c r="N269" s="24" t="n"/>
      <c r="O269" s="21" t="n"/>
      <c r="P269" s="24" t="n"/>
      <c r="Q269" s="32" t="n"/>
      <c r="R269" s="24" t="n"/>
      <c r="S269" s="21" t="n"/>
      <c r="T269" s="21" t="n"/>
      <c r="U269" s="21" t="n"/>
      <c r="V269" s="24" t="n"/>
      <c r="W269" s="25">
        <f>IF(K269="","",SUM($K$2:K269))</f>
        <v/>
      </c>
      <c r="X269" s="25">
        <f>IF(W269="","",MAX(0,MAX($W$2:W269)))</f>
        <v/>
      </c>
      <c r="Y269" s="25">
        <f>IF(W269="","",W269-X269)</f>
        <v/>
      </c>
      <c r="Z269" s="20">
        <f>IF(A269="","",CHOOSE(WEEKDAY(A269,2),"Mon","Tue","Wed","Thu","Fri","Sat","Sun"))</f>
        <v/>
      </c>
      <c r="AA269" s="26">
        <f>IF(A269="","",DATE(YEAR(A269),MONTH(A269),1))</f>
        <v/>
      </c>
    </row>
    <row r="270">
      <c r="A270" s="27" t="n"/>
      <c r="B270" s="28" t="n"/>
      <c r="C270" s="24" t="n"/>
      <c r="D270" s="24" t="n"/>
      <c r="E270" s="24" t="n"/>
      <c r="F270" s="29" t="n"/>
      <c r="G270" s="29" t="n"/>
      <c r="H270" s="29" t="n"/>
      <c r="I270" s="30" t="n"/>
      <c r="J270" s="31" t="n"/>
      <c r="K270" s="31" t="n"/>
      <c r="L270" s="19">
        <f>IF(OR(K270="",J270="",J270=0),"",K270/J270)</f>
        <v/>
      </c>
      <c r="M270" s="20">
        <f>IF(AND(A270="",C270=""),"",IF(N270="No","Skipped",IF(K270="","Active",IF(K270&gt;0,"Win",IF(K270&lt;0,"Loss","Breakeven")))))</f>
        <v/>
      </c>
      <c r="N270" s="24" t="n"/>
      <c r="O270" s="21" t="n"/>
      <c r="P270" s="24" t="n"/>
      <c r="Q270" s="32" t="n"/>
      <c r="R270" s="24" t="n"/>
      <c r="S270" s="21" t="n"/>
      <c r="T270" s="21" t="n"/>
      <c r="U270" s="21" t="n"/>
      <c r="V270" s="24" t="n"/>
      <c r="W270" s="25">
        <f>IF(K270="","",SUM($K$2:K270))</f>
        <v/>
      </c>
      <c r="X270" s="25">
        <f>IF(W270="","",MAX(0,MAX($W$2:W270)))</f>
        <v/>
      </c>
      <c r="Y270" s="25">
        <f>IF(W270="","",W270-X270)</f>
        <v/>
      </c>
      <c r="Z270" s="20">
        <f>IF(A270="","",CHOOSE(WEEKDAY(A270,2),"Mon","Tue","Wed","Thu","Fri","Sat","Sun"))</f>
        <v/>
      </c>
      <c r="AA270" s="26">
        <f>IF(A270="","",DATE(YEAR(A270),MONTH(A270),1))</f>
        <v/>
      </c>
    </row>
    <row r="271">
      <c r="A271" s="27" t="n"/>
      <c r="B271" s="28" t="n"/>
      <c r="C271" s="24" t="n"/>
      <c r="D271" s="24" t="n"/>
      <c r="E271" s="24" t="n"/>
      <c r="F271" s="29" t="n"/>
      <c r="G271" s="29" t="n"/>
      <c r="H271" s="29" t="n"/>
      <c r="I271" s="30" t="n"/>
      <c r="J271" s="31" t="n"/>
      <c r="K271" s="31" t="n"/>
      <c r="L271" s="19">
        <f>IF(OR(K271="",J271="",J271=0),"",K271/J271)</f>
        <v/>
      </c>
      <c r="M271" s="20">
        <f>IF(AND(A271="",C271=""),"",IF(N271="No","Skipped",IF(K271="","Active",IF(K271&gt;0,"Win",IF(K271&lt;0,"Loss","Breakeven")))))</f>
        <v/>
      </c>
      <c r="N271" s="24" t="n"/>
      <c r="O271" s="21" t="n"/>
      <c r="P271" s="24" t="n"/>
      <c r="Q271" s="32" t="n"/>
      <c r="R271" s="24" t="n"/>
      <c r="S271" s="21" t="n"/>
      <c r="T271" s="21" t="n"/>
      <c r="U271" s="21" t="n"/>
      <c r="V271" s="24" t="n"/>
      <c r="W271" s="25">
        <f>IF(K271="","",SUM($K$2:K271))</f>
        <v/>
      </c>
      <c r="X271" s="25">
        <f>IF(W271="","",MAX(0,MAX($W$2:W271)))</f>
        <v/>
      </c>
      <c r="Y271" s="25">
        <f>IF(W271="","",W271-X271)</f>
        <v/>
      </c>
      <c r="Z271" s="20">
        <f>IF(A271="","",CHOOSE(WEEKDAY(A271,2),"Mon","Tue","Wed","Thu","Fri","Sat","Sun"))</f>
        <v/>
      </c>
      <c r="AA271" s="26">
        <f>IF(A271="","",DATE(YEAR(A271),MONTH(A271),1))</f>
        <v/>
      </c>
    </row>
    <row r="272">
      <c r="A272" s="27" t="n"/>
      <c r="B272" s="28" t="n"/>
      <c r="C272" s="24" t="n"/>
      <c r="D272" s="24" t="n"/>
      <c r="E272" s="24" t="n"/>
      <c r="F272" s="29" t="n"/>
      <c r="G272" s="29" t="n"/>
      <c r="H272" s="29" t="n"/>
      <c r="I272" s="30" t="n"/>
      <c r="J272" s="31" t="n"/>
      <c r="K272" s="31" t="n"/>
      <c r="L272" s="19">
        <f>IF(OR(K272="",J272="",J272=0),"",K272/J272)</f>
        <v/>
      </c>
      <c r="M272" s="20">
        <f>IF(AND(A272="",C272=""),"",IF(N272="No","Skipped",IF(K272="","Active",IF(K272&gt;0,"Win",IF(K272&lt;0,"Loss","Breakeven")))))</f>
        <v/>
      </c>
      <c r="N272" s="24" t="n"/>
      <c r="O272" s="21" t="n"/>
      <c r="P272" s="24" t="n"/>
      <c r="Q272" s="32" t="n"/>
      <c r="R272" s="24" t="n"/>
      <c r="S272" s="21" t="n"/>
      <c r="T272" s="21" t="n"/>
      <c r="U272" s="21" t="n"/>
      <c r="V272" s="24" t="n"/>
      <c r="W272" s="25">
        <f>IF(K272="","",SUM($K$2:K272))</f>
        <v/>
      </c>
      <c r="X272" s="25">
        <f>IF(W272="","",MAX(0,MAX($W$2:W272)))</f>
        <v/>
      </c>
      <c r="Y272" s="25">
        <f>IF(W272="","",W272-X272)</f>
        <v/>
      </c>
      <c r="Z272" s="20">
        <f>IF(A272="","",CHOOSE(WEEKDAY(A272,2),"Mon","Tue","Wed","Thu","Fri","Sat","Sun"))</f>
        <v/>
      </c>
      <c r="AA272" s="26">
        <f>IF(A272="","",DATE(YEAR(A272),MONTH(A272),1))</f>
        <v/>
      </c>
    </row>
    <row r="273">
      <c r="A273" s="27" t="n"/>
      <c r="B273" s="28" t="n"/>
      <c r="C273" s="24" t="n"/>
      <c r="D273" s="24" t="n"/>
      <c r="E273" s="24" t="n"/>
      <c r="F273" s="29" t="n"/>
      <c r="G273" s="29" t="n"/>
      <c r="H273" s="29" t="n"/>
      <c r="I273" s="30" t="n"/>
      <c r="J273" s="31" t="n"/>
      <c r="K273" s="31" t="n"/>
      <c r="L273" s="19">
        <f>IF(OR(K273="",J273="",J273=0),"",K273/J273)</f>
        <v/>
      </c>
      <c r="M273" s="20">
        <f>IF(AND(A273="",C273=""),"",IF(N273="No","Skipped",IF(K273="","Active",IF(K273&gt;0,"Win",IF(K273&lt;0,"Loss","Breakeven")))))</f>
        <v/>
      </c>
      <c r="N273" s="24" t="n"/>
      <c r="O273" s="21" t="n"/>
      <c r="P273" s="24" t="n"/>
      <c r="Q273" s="32" t="n"/>
      <c r="R273" s="24" t="n"/>
      <c r="S273" s="21" t="n"/>
      <c r="T273" s="21" t="n"/>
      <c r="U273" s="21" t="n"/>
      <c r="V273" s="24" t="n"/>
      <c r="W273" s="25">
        <f>IF(K273="","",SUM($K$2:K273))</f>
        <v/>
      </c>
      <c r="X273" s="25">
        <f>IF(W273="","",MAX(0,MAX($W$2:W273)))</f>
        <v/>
      </c>
      <c r="Y273" s="25">
        <f>IF(W273="","",W273-X273)</f>
        <v/>
      </c>
      <c r="Z273" s="20">
        <f>IF(A273="","",CHOOSE(WEEKDAY(A273,2),"Mon","Tue","Wed","Thu","Fri","Sat","Sun"))</f>
        <v/>
      </c>
      <c r="AA273" s="26">
        <f>IF(A273="","",DATE(YEAR(A273),MONTH(A273),1))</f>
        <v/>
      </c>
    </row>
    <row r="274">
      <c r="A274" s="27" t="n"/>
      <c r="B274" s="28" t="n"/>
      <c r="C274" s="24" t="n"/>
      <c r="D274" s="24" t="n"/>
      <c r="E274" s="24" t="n"/>
      <c r="F274" s="29" t="n"/>
      <c r="G274" s="29" t="n"/>
      <c r="H274" s="29" t="n"/>
      <c r="I274" s="30" t="n"/>
      <c r="J274" s="31" t="n"/>
      <c r="K274" s="31" t="n"/>
      <c r="L274" s="19">
        <f>IF(OR(K274="",J274="",J274=0),"",K274/J274)</f>
        <v/>
      </c>
      <c r="M274" s="20">
        <f>IF(AND(A274="",C274=""),"",IF(N274="No","Skipped",IF(K274="","Active",IF(K274&gt;0,"Win",IF(K274&lt;0,"Loss","Breakeven")))))</f>
        <v/>
      </c>
      <c r="N274" s="24" t="n"/>
      <c r="O274" s="21" t="n"/>
      <c r="P274" s="24" t="n"/>
      <c r="Q274" s="32" t="n"/>
      <c r="R274" s="24" t="n"/>
      <c r="S274" s="21" t="n"/>
      <c r="T274" s="21" t="n"/>
      <c r="U274" s="21" t="n"/>
      <c r="V274" s="24" t="n"/>
      <c r="W274" s="25">
        <f>IF(K274="","",SUM($K$2:K274))</f>
        <v/>
      </c>
      <c r="X274" s="25">
        <f>IF(W274="","",MAX(0,MAX($W$2:W274)))</f>
        <v/>
      </c>
      <c r="Y274" s="25">
        <f>IF(W274="","",W274-X274)</f>
        <v/>
      </c>
      <c r="Z274" s="20">
        <f>IF(A274="","",CHOOSE(WEEKDAY(A274,2),"Mon","Tue","Wed","Thu","Fri","Sat","Sun"))</f>
        <v/>
      </c>
      <c r="AA274" s="26">
        <f>IF(A274="","",DATE(YEAR(A274),MONTH(A274),1))</f>
        <v/>
      </c>
    </row>
    <row r="275">
      <c r="A275" s="27" t="n"/>
      <c r="B275" s="28" t="n"/>
      <c r="C275" s="24" t="n"/>
      <c r="D275" s="24" t="n"/>
      <c r="E275" s="24" t="n"/>
      <c r="F275" s="29" t="n"/>
      <c r="G275" s="29" t="n"/>
      <c r="H275" s="29" t="n"/>
      <c r="I275" s="30" t="n"/>
      <c r="J275" s="31" t="n"/>
      <c r="K275" s="31" t="n"/>
      <c r="L275" s="19">
        <f>IF(OR(K275="",J275="",J275=0),"",K275/J275)</f>
        <v/>
      </c>
      <c r="M275" s="20">
        <f>IF(AND(A275="",C275=""),"",IF(N275="No","Skipped",IF(K275="","Active",IF(K275&gt;0,"Win",IF(K275&lt;0,"Loss","Breakeven")))))</f>
        <v/>
      </c>
      <c r="N275" s="24" t="n"/>
      <c r="O275" s="21" t="n"/>
      <c r="P275" s="24" t="n"/>
      <c r="Q275" s="32" t="n"/>
      <c r="R275" s="24" t="n"/>
      <c r="S275" s="21" t="n"/>
      <c r="T275" s="21" t="n"/>
      <c r="U275" s="21" t="n"/>
      <c r="V275" s="24" t="n"/>
      <c r="W275" s="25">
        <f>IF(K275="","",SUM($K$2:K275))</f>
        <v/>
      </c>
      <c r="X275" s="25">
        <f>IF(W275="","",MAX(0,MAX($W$2:W275)))</f>
        <v/>
      </c>
      <c r="Y275" s="25">
        <f>IF(W275="","",W275-X275)</f>
        <v/>
      </c>
      <c r="Z275" s="20">
        <f>IF(A275="","",CHOOSE(WEEKDAY(A275,2),"Mon","Tue","Wed","Thu","Fri","Sat","Sun"))</f>
        <v/>
      </c>
      <c r="AA275" s="26">
        <f>IF(A275="","",DATE(YEAR(A275),MONTH(A275),1))</f>
        <v/>
      </c>
    </row>
    <row r="276">
      <c r="A276" s="27" t="n"/>
      <c r="B276" s="28" t="n"/>
      <c r="C276" s="24" t="n"/>
      <c r="D276" s="24" t="n"/>
      <c r="E276" s="24" t="n"/>
      <c r="F276" s="29" t="n"/>
      <c r="G276" s="29" t="n"/>
      <c r="H276" s="29" t="n"/>
      <c r="I276" s="30" t="n"/>
      <c r="J276" s="31" t="n"/>
      <c r="K276" s="31" t="n"/>
      <c r="L276" s="19">
        <f>IF(OR(K276="",J276="",J276=0),"",K276/J276)</f>
        <v/>
      </c>
      <c r="M276" s="20">
        <f>IF(AND(A276="",C276=""),"",IF(N276="No","Skipped",IF(K276="","Active",IF(K276&gt;0,"Win",IF(K276&lt;0,"Loss","Breakeven")))))</f>
        <v/>
      </c>
      <c r="N276" s="24" t="n"/>
      <c r="O276" s="21" t="n"/>
      <c r="P276" s="24" t="n"/>
      <c r="Q276" s="32" t="n"/>
      <c r="R276" s="24" t="n"/>
      <c r="S276" s="21" t="n"/>
      <c r="T276" s="21" t="n"/>
      <c r="U276" s="21" t="n"/>
      <c r="V276" s="24" t="n"/>
      <c r="W276" s="25">
        <f>IF(K276="","",SUM($K$2:K276))</f>
        <v/>
      </c>
      <c r="X276" s="25">
        <f>IF(W276="","",MAX(0,MAX($W$2:W276)))</f>
        <v/>
      </c>
      <c r="Y276" s="25">
        <f>IF(W276="","",W276-X276)</f>
        <v/>
      </c>
      <c r="Z276" s="20">
        <f>IF(A276="","",CHOOSE(WEEKDAY(A276,2),"Mon","Tue","Wed","Thu","Fri","Sat","Sun"))</f>
        <v/>
      </c>
      <c r="AA276" s="26">
        <f>IF(A276="","",DATE(YEAR(A276),MONTH(A276),1))</f>
        <v/>
      </c>
    </row>
    <row r="277">
      <c r="A277" s="27" t="n"/>
      <c r="B277" s="28" t="n"/>
      <c r="C277" s="24" t="n"/>
      <c r="D277" s="24" t="n"/>
      <c r="E277" s="24" t="n"/>
      <c r="F277" s="29" t="n"/>
      <c r="G277" s="29" t="n"/>
      <c r="H277" s="29" t="n"/>
      <c r="I277" s="30" t="n"/>
      <c r="J277" s="31" t="n"/>
      <c r="K277" s="31" t="n"/>
      <c r="L277" s="19">
        <f>IF(OR(K277="",J277="",J277=0),"",K277/J277)</f>
        <v/>
      </c>
      <c r="M277" s="20">
        <f>IF(AND(A277="",C277=""),"",IF(N277="No","Skipped",IF(K277="","Active",IF(K277&gt;0,"Win",IF(K277&lt;0,"Loss","Breakeven")))))</f>
        <v/>
      </c>
      <c r="N277" s="24" t="n"/>
      <c r="O277" s="21" t="n"/>
      <c r="P277" s="24" t="n"/>
      <c r="Q277" s="32" t="n"/>
      <c r="R277" s="24" t="n"/>
      <c r="S277" s="21" t="n"/>
      <c r="T277" s="21" t="n"/>
      <c r="U277" s="21" t="n"/>
      <c r="V277" s="24" t="n"/>
      <c r="W277" s="25">
        <f>IF(K277="","",SUM($K$2:K277))</f>
        <v/>
      </c>
      <c r="X277" s="25">
        <f>IF(W277="","",MAX(0,MAX($W$2:W277)))</f>
        <v/>
      </c>
      <c r="Y277" s="25">
        <f>IF(W277="","",W277-X277)</f>
        <v/>
      </c>
      <c r="Z277" s="20">
        <f>IF(A277="","",CHOOSE(WEEKDAY(A277,2),"Mon","Tue","Wed","Thu","Fri","Sat","Sun"))</f>
        <v/>
      </c>
      <c r="AA277" s="26">
        <f>IF(A277="","",DATE(YEAR(A277),MONTH(A277),1))</f>
        <v/>
      </c>
    </row>
    <row r="278">
      <c r="A278" s="27" t="n"/>
      <c r="B278" s="28" t="n"/>
      <c r="C278" s="24" t="n"/>
      <c r="D278" s="24" t="n"/>
      <c r="E278" s="24" t="n"/>
      <c r="F278" s="29" t="n"/>
      <c r="G278" s="29" t="n"/>
      <c r="H278" s="29" t="n"/>
      <c r="I278" s="30" t="n"/>
      <c r="J278" s="31" t="n"/>
      <c r="K278" s="31" t="n"/>
      <c r="L278" s="19">
        <f>IF(OR(K278="",J278="",J278=0),"",K278/J278)</f>
        <v/>
      </c>
      <c r="M278" s="20">
        <f>IF(AND(A278="",C278=""),"",IF(N278="No","Skipped",IF(K278="","Active",IF(K278&gt;0,"Win",IF(K278&lt;0,"Loss","Breakeven")))))</f>
        <v/>
      </c>
      <c r="N278" s="24" t="n"/>
      <c r="O278" s="21" t="n"/>
      <c r="P278" s="24" t="n"/>
      <c r="Q278" s="32" t="n"/>
      <c r="R278" s="24" t="n"/>
      <c r="S278" s="21" t="n"/>
      <c r="T278" s="21" t="n"/>
      <c r="U278" s="21" t="n"/>
      <c r="V278" s="24" t="n"/>
      <c r="W278" s="25">
        <f>IF(K278="","",SUM($K$2:K278))</f>
        <v/>
      </c>
      <c r="X278" s="25">
        <f>IF(W278="","",MAX(0,MAX($W$2:W278)))</f>
        <v/>
      </c>
      <c r="Y278" s="25">
        <f>IF(W278="","",W278-X278)</f>
        <v/>
      </c>
      <c r="Z278" s="20">
        <f>IF(A278="","",CHOOSE(WEEKDAY(A278,2),"Mon","Tue","Wed","Thu","Fri","Sat","Sun"))</f>
        <v/>
      </c>
      <c r="AA278" s="26">
        <f>IF(A278="","",DATE(YEAR(A278),MONTH(A278),1))</f>
        <v/>
      </c>
    </row>
    <row r="279">
      <c r="A279" s="27" t="n"/>
      <c r="B279" s="28" t="n"/>
      <c r="C279" s="24" t="n"/>
      <c r="D279" s="24" t="n"/>
      <c r="E279" s="24" t="n"/>
      <c r="F279" s="29" t="n"/>
      <c r="G279" s="29" t="n"/>
      <c r="H279" s="29" t="n"/>
      <c r="I279" s="30" t="n"/>
      <c r="J279" s="31" t="n"/>
      <c r="K279" s="31" t="n"/>
      <c r="L279" s="19">
        <f>IF(OR(K279="",J279="",J279=0),"",K279/J279)</f>
        <v/>
      </c>
      <c r="M279" s="20">
        <f>IF(AND(A279="",C279=""),"",IF(N279="No","Skipped",IF(K279="","Active",IF(K279&gt;0,"Win",IF(K279&lt;0,"Loss","Breakeven")))))</f>
        <v/>
      </c>
      <c r="N279" s="24" t="n"/>
      <c r="O279" s="21" t="n"/>
      <c r="P279" s="24" t="n"/>
      <c r="Q279" s="32" t="n"/>
      <c r="R279" s="24" t="n"/>
      <c r="S279" s="21" t="n"/>
      <c r="T279" s="21" t="n"/>
      <c r="U279" s="21" t="n"/>
      <c r="V279" s="24" t="n"/>
      <c r="W279" s="25">
        <f>IF(K279="","",SUM($K$2:K279))</f>
        <v/>
      </c>
      <c r="X279" s="25">
        <f>IF(W279="","",MAX(0,MAX($W$2:W279)))</f>
        <v/>
      </c>
      <c r="Y279" s="25">
        <f>IF(W279="","",W279-X279)</f>
        <v/>
      </c>
      <c r="Z279" s="20">
        <f>IF(A279="","",CHOOSE(WEEKDAY(A279,2),"Mon","Tue","Wed","Thu","Fri","Sat","Sun"))</f>
        <v/>
      </c>
      <c r="AA279" s="26">
        <f>IF(A279="","",DATE(YEAR(A279),MONTH(A279),1))</f>
        <v/>
      </c>
    </row>
    <row r="280">
      <c r="A280" s="27" t="n"/>
      <c r="B280" s="28" t="n"/>
      <c r="C280" s="24" t="n"/>
      <c r="D280" s="24" t="n"/>
      <c r="E280" s="24" t="n"/>
      <c r="F280" s="29" t="n"/>
      <c r="G280" s="29" t="n"/>
      <c r="H280" s="29" t="n"/>
      <c r="I280" s="30" t="n"/>
      <c r="J280" s="31" t="n"/>
      <c r="K280" s="31" t="n"/>
      <c r="L280" s="19">
        <f>IF(OR(K280="",J280="",J280=0),"",K280/J280)</f>
        <v/>
      </c>
      <c r="M280" s="20">
        <f>IF(AND(A280="",C280=""),"",IF(N280="No","Skipped",IF(K280="","Active",IF(K280&gt;0,"Win",IF(K280&lt;0,"Loss","Breakeven")))))</f>
        <v/>
      </c>
      <c r="N280" s="24" t="n"/>
      <c r="O280" s="21" t="n"/>
      <c r="P280" s="24" t="n"/>
      <c r="Q280" s="32" t="n"/>
      <c r="R280" s="24" t="n"/>
      <c r="S280" s="21" t="n"/>
      <c r="T280" s="21" t="n"/>
      <c r="U280" s="21" t="n"/>
      <c r="V280" s="24" t="n"/>
      <c r="W280" s="25">
        <f>IF(K280="","",SUM($K$2:K280))</f>
        <v/>
      </c>
      <c r="X280" s="25">
        <f>IF(W280="","",MAX(0,MAX($W$2:W280)))</f>
        <v/>
      </c>
      <c r="Y280" s="25">
        <f>IF(W280="","",W280-X280)</f>
        <v/>
      </c>
      <c r="Z280" s="20">
        <f>IF(A280="","",CHOOSE(WEEKDAY(A280,2),"Mon","Tue","Wed","Thu","Fri","Sat","Sun"))</f>
        <v/>
      </c>
      <c r="AA280" s="26">
        <f>IF(A280="","",DATE(YEAR(A280),MONTH(A280),1))</f>
        <v/>
      </c>
    </row>
    <row r="281">
      <c r="A281" s="27" t="n"/>
      <c r="B281" s="28" t="n"/>
      <c r="C281" s="24" t="n"/>
      <c r="D281" s="24" t="n"/>
      <c r="E281" s="24" t="n"/>
      <c r="F281" s="29" t="n"/>
      <c r="G281" s="29" t="n"/>
      <c r="H281" s="29" t="n"/>
      <c r="I281" s="30" t="n"/>
      <c r="J281" s="31" t="n"/>
      <c r="K281" s="31" t="n"/>
      <c r="L281" s="19">
        <f>IF(OR(K281="",J281="",J281=0),"",K281/J281)</f>
        <v/>
      </c>
      <c r="M281" s="20">
        <f>IF(AND(A281="",C281=""),"",IF(N281="No","Skipped",IF(K281="","Active",IF(K281&gt;0,"Win",IF(K281&lt;0,"Loss","Breakeven")))))</f>
        <v/>
      </c>
      <c r="N281" s="24" t="n"/>
      <c r="O281" s="21" t="n"/>
      <c r="P281" s="24" t="n"/>
      <c r="Q281" s="32" t="n"/>
      <c r="R281" s="24" t="n"/>
      <c r="S281" s="21" t="n"/>
      <c r="T281" s="21" t="n"/>
      <c r="U281" s="21" t="n"/>
      <c r="V281" s="24" t="n"/>
      <c r="W281" s="25">
        <f>IF(K281="","",SUM($K$2:K281))</f>
        <v/>
      </c>
      <c r="X281" s="25">
        <f>IF(W281="","",MAX(0,MAX($W$2:W281)))</f>
        <v/>
      </c>
      <c r="Y281" s="25">
        <f>IF(W281="","",W281-X281)</f>
        <v/>
      </c>
      <c r="Z281" s="20">
        <f>IF(A281="","",CHOOSE(WEEKDAY(A281,2),"Mon","Tue","Wed","Thu","Fri","Sat","Sun"))</f>
        <v/>
      </c>
      <c r="AA281" s="26">
        <f>IF(A281="","",DATE(YEAR(A281),MONTH(A281),1))</f>
        <v/>
      </c>
    </row>
    <row r="282">
      <c r="A282" s="27" t="n"/>
      <c r="B282" s="28" t="n"/>
      <c r="C282" s="24" t="n"/>
      <c r="D282" s="24" t="n"/>
      <c r="E282" s="24" t="n"/>
      <c r="F282" s="29" t="n"/>
      <c r="G282" s="29" t="n"/>
      <c r="H282" s="29" t="n"/>
      <c r="I282" s="30" t="n"/>
      <c r="J282" s="31" t="n"/>
      <c r="K282" s="31" t="n"/>
      <c r="L282" s="19">
        <f>IF(OR(K282="",J282="",J282=0),"",K282/J282)</f>
        <v/>
      </c>
      <c r="M282" s="20">
        <f>IF(AND(A282="",C282=""),"",IF(N282="No","Skipped",IF(K282="","Active",IF(K282&gt;0,"Win",IF(K282&lt;0,"Loss","Breakeven")))))</f>
        <v/>
      </c>
      <c r="N282" s="24" t="n"/>
      <c r="O282" s="21" t="n"/>
      <c r="P282" s="24" t="n"/>
      <c r="Q282" s="32" t="n"/>
      <c r="R282" s="24" t="n"/>
      <c r="S282" s="21" t="n"/>
      <c r="T282" s="21" t="n"/>
      <c r="U282" s="21" t="n"/>
      <c r="V282" s="24" t="n"/>
      <c r="W282" s="25">
        <f>IF(K282="","",SUM($K$2:K282))</f>
        <v/>
      </c>
      <c r="X282" s="25">
        <f>IF(W282="","",MAX(0,MAX($W$2:W282)))</f>
        <v/>
      </c>
      <c r="Y282" s="25">
        <f>IF(W282="","",W282-X282)</f>
        <v/>
      </c>
      <c r="Z282" s="20">
        <f>IF(A282="","",CHOOSE(WEEKDAY(A282,2),"Mon","Tue","Wed","Thu","Fri","Sat","Sun"))</f>
        <v/>
      </c>
      <c r="AA282" s="26">
        <f>IF(A282="","",DATE(YEAR(A282),MONTH(A282),1))</f>
        <v/>
      </c>
    </row>
    <row r="283">
      <c r="A283" s="27" t="n"/>
      <c r="B283" s="28" t="n"/>
      <c r="C283" s="24" t="n"/>
      <c r="D283" s="24" t="n"/>
      <c r="E283" s="24" t="n"/>
      <c r="F283" s="29" t="n"/>
      <c r="G283" s="29" t="n"/>
      <c r="H283" s="29" t="n"/>
      <c r="I283" s="30" t="n"/>
      <c r="J283" s="31" t="n"/>
      <c r="K283" s="31" t="n"/>
      <c r="L283" s="19">
        <f>IF(OR(K283="",J283="",J283=0),"",K283/J283)</f>
        <v/>
      </c>
      <c r="M283" s="20">
        <f>IF(AND(A283="",C283=""),"",IF(N283="No","Skipped",IF(K283="","Active",IF(K283&gt;0,"Win",IF(K283&lt;0,"Loss","Breakeven")))))</f>
        <v/>
      </c>
      <c r="N283" s="24" t="n"/>
      <c r="O283" s="21" t="n"/>
      <c r="P283" s="24" t="n"/>
      <c r="Q283" s="32" t="n"/>
      <c r="R283" s="24" t="n"/>
      <c r="S283" s="21" t="n"/>
      <c r="T283" s="21" t="n"/>
      <c r="U283" s="21" t="n"/>
      <c r="V283" s="24" t="n"/>
      <c r="W283" s="25">
        <f>IF(K283="","",SUM($K$2:K283))</f>
        <v/>
      </c>
      <c r="X283" s="25">
        <f>IF(W283="","",MAX(0,MAX($W$2:W283)))</f>
        <v/>
      </c>
      <c r="Y283" s="25">
        <f>IF(W283="","",W283-X283)</f>
        <v/>
      </c>
      <c r="Z283" s="20">
        <f>IF(A283="","",CHOOSE(WEEKDAY(A283,2),"Mon","Tue","Wed","Thu","Fri","Sat","Sun"))</f>
        <v/>
      </c>
      <c r="AA283" s="26">
        <f>IF(A283="","",DATE(YEAR(A283),MONTH(A283),1))</f>
        <v/>
      </c>
    </row>
    <row r="284">
      <c r="A284" s="27" t="n"/>
      <c r="B284" s="28" t="n"/>
      <c r="C284" s="24" t="n"/>
      <c r="D284" s="24" t="n"/>
      <c r="E284" s="24" t="n"/>
      <c r="F284" s="29" t="n"/>
      <c r="G284" s="29" t="n"/>
      <c r="H284" s="29" t="n"/>
      <c r="I284" s="30" t="n"/>
      <c r="J284" s="31" t="n"/>
      <c r="K284" s="31" t="n"/>
      <c r="L284" s="19">
        <f>IF(OR(K284="",J284="",J284=0),"",K284/J284)</f>
        <v/>
      </c>
      <c r="M284" s="20">
        <f>IF(AND(A284="",C284=""),"",IF(N284="No","Skipped",IF(K284="","Active",IF(K284&gt;0,"Win",IF(K284&lt;0,"Loss","Breakeven")))))</f>
        <v/>
      </c>
      <c r="N284" s="24" t="n"/>
      <c r="O284" s="21" t="n"/>
      <c r="P284" s="24" t="n"/>
      <c r="Q284" s="32" t="n"/>
      <c r="R284" s="24" t="n"/>
      <c r="S284" s="21" t="n"/>
      <c r="T284" s="21" t="n"/>
      <c r="U284" s="21" t="n"/>
      <c r="V284" s="24" t="n"/>
      <c r="W284" s="25">
        <f>IF(K284="","",SUM($K$2:K284))</f>
        <v/>
      </c>
      <c r="X284" s="25">
        <f>IF(W284="","",MAX(0,MAX($W$2:W284)))</f>
        <v/>
      </c>
      <c r="Y284" s="25">
        <f>IF(W284="","",W284-X284)</f>
        <v/>
      </c>
      <c r="Z284" s="20">
        <f>IF(A284="","",CHOOSE(WEEKDAY(A284,2),"Mon","Tue","Wed","Thu","Fri","Sat","Sun"))</f>
        <v/>
      </c>
      <c r="AA284" s="26">
        <f>IF(A284="","",DATE(YEAR(A284),MONTH(A284),1))</f>
        <v/>
      </c>
    </row>
    <row r="285">
      <c r="A285" s="27" t="n"/>
      <c r="B285" s="28" t="n"/>
      <c r="C285" s="24" t="n"/>
      <c r="D285" s="24" t="n"/>
      <c r="E285" s="24" t="n"/>
      <c r="F285" s="29" t="n"/>
      <c r="G285" s="29" t="n"/>
      <c r="H285" s="29" t="n"/>
      <c r="I285" s="30" t="n"/>
      <c r="J285" s="31" t="n"/>
      <c r="K285" s="31" t="n"/>
      <c r="L285" s="19">
        <f>IF(OR(K285="",J285="",J285=0),"",K285/J285)</f>
        <v/>
      </c>
      <c r="M285" s="20">
        <f>IF(AND(A285="",C285=""),"",IF(N285="No","Skipped",IF(K285="","Active",IF(K285&gt;0,"Win",IF(K285&lt;0,"Loss","Breakeven")))))</f>
        <v/>
      </c>
      <c r="N285" s="24" t="n"/>
      <c r="O285" s="21" t="n"/>
      <c r="P285" s="24" t="n"/>
      <c r="Q285" s="32" t="n"/>
      <c r="R285" s="24" t="n"/>
      <c r="S285" s="21" t="n"/>
      <c r="T285" s="21" t="n"/>
      <c r="U285" s="21" t="n"/>
      <c r="V285" s="24" t="n"/>
      <c r="W285" s="25">
        <f>IF(K285="","",SUM($K$2:K285))</f>
        <v/>
      </c>
      <c r="X285" s="25">
        <f>IF(W285="","",MAX(0,MAX($W$2:W285)))</f>
        <v/>
      </c>
      <c r="Y285" s="25">
        <f>IF(W285="","",W285-X285)</f>
        <v/>
      </c>
      <c r="Z285" s="20">
        <f>IF(A285="","",CHOOSE(WEEKDAY(A285,2),"Mon","Tue","Wed","Thu","Fri","Sat","Sun"))</f>
        <v/>
      </c>
      <c r="AA285" s="26">
        <f>IF(A285="","",DATE(YEAR(A285),MONTH(A285),1))</f>
        <v/>
      </c>
    </row>
    <row r="286">
      <c r="A286" s="27" t="n"/>
      <c r="B286" s="28" t="n"/>
      <c r="C286" s="24" t="n"/>
      <c r="D286" s="24" t="n"/>
      <c r="E286" s="24" t="n"/>
      <c r="F286" s="29" t="n"/>
      <c r="G286" s="29" t="n"/>
      <c r="H286" s="29" t="n"/>
      <c r="I286" s="30" t="n"/>
      <c r="J286" s="31" t="n"/>
      <c r="K286" s="31" t="n"/>
      <c r="L286" s="19">
        <f>IF(OR(K286="",J286="",J286=0),"",K286/J286)</f>
        <v/>
      </c>
      <c r="M286" s="20">
        <f>IF(AND(A286="",C286=""),"",IF(N286="No","Skipped",IF(K286="","Active",IF(K286&gt;0,"Win",IF(K286&lt;0,"Loss","Breakeven")))))</f>
        <v/>
      </c>
      <c r="N286" s="24" t="n"/>
      <c r="O286" s="21" t="n"/>
      <c r="P286" s="24" t="n"/>
      <c r="Q286" s="32" t="n"/>
      <c r="R286" s="24" t="n"/>
      <c r="S286" s="21" t="n"/>
      <c r="T286" s="21" t="n"/>
      <c r="U286" s="21" t="n"/>
      <c r="V286" s="24" t="n"/>
      <c r="W286" s="25">
        <f>IF(K286="","",SUM($K$2:K286))</f>
        <v/>
      </c>
      <c r="X286" s="25">
        <f>IF(W286="","",MAX(0,MAX($W$2:W286)))</f>
        <v/>
      </c>
      <c r="Y286" s="25">
        <f>IF(W286="","",W286-X286)</f>
        <v/>
      </c>
      <c r="Z286" s="20">
        <f>IF(A286="","",CHOOSE(WEEKDAY(A286,2),"Mon","Tue","Wed","Thu","Fri","Sat","Sun"))</f>
        <v/>
      </c>
      <c r="AA286" s="26">
        <f>IF(A286="","",DATE(YEAR(A286),MONTH(A286),1))</f>
        <v/>
      </c>
    </row>
    <row r="287">
      <c r="A287" s="27" t="n"/>
      <c r="B287" s="28" t="n"/>
      <c r="C287" s="24" t="n"/>
      <c r="D287" s="24" t="n"/>
      <c r="E287" s="24" t="n"/>
      <c r="F287" s="29" t="n"/>
      <c r="G287" s="29" t="n"/>
      <c r="H287" s="29" t="n"/>
      <c r="I287" s="30" t="n"/>
      <c r="J287" s="31" t="n"/>
      <c r="K287" s="31" t="n"/>
      <c r="L287" s="19">
        <f>IF(OR(K287="",J287="",J287=0),"",K287/J287)</f>
        <v/>
      </c>
      <c r="M287" s="20">
        <f>IF(AND(A287="",C287=""),"",IF(N287="No","Skipped",IF(K287="","Active",IF(K287&gt;0,"Win",IF(K287&lt;0,"Loss","Breakeven")))))</f>
        <v/>
      </c>
      <c r="N287" s="24" t="n"/>
      <c r="O287" s="21" t="n"/>
      <c r="P287" s="24" t="n"/>
      <c r="Q287" s="32" t="n"/>
      <c r="R287" s="24" t="n"/>
      <c r="S287" s="21" t="n"/>
      <c r="T287" s="21" t="n"/>
      <c r="U287" s="21" t="n"/>
      <c r="V287" s="24" t="n"/>
      <c r="W287" s="25">
        <f>IF(K287="","",SUM($K$2:K287))</f>
        <v/>
      </c>
      <c r="X287" s="25">
        <f>IF(W287="","",MAX(0,MAX($W$2:W287)))</f>
        <v/>
      </c>
      <c r="Y287" s="25">
        <f>IF(W287="","",W287-X287)</f>
        <v/>
      </c>
      <c r="Z287" s="20">
        <f>IF(A287="","",CHOOSE(WEEKDAY(A287,2),"Mon","Tue","Wed","Thu","Fri","Sat","Sun"))</f>
        <v/>
      </c>
      <c r="AA287" s="26">
        <f>IF(A287="","",DATE(YEAR(A287),MONTH(A287),1))</f>
        <v/>
      </c>
    </row>
    <row r="288">
      <c r="A288" s="27" t="n"/>
      <c r="B288" s="28" t="n"/>
      <c r="C288" s="24" t="n"/>
      <c r="D288" s="24" t="n"/>
      <c r="E288" s="24" t="n"/>
      <c r="F288" s="29" t="n"/>
      <c r="G288" s="29" t="n"/>
      <c r="H288" s="29" t="n"/>
      <c r="I288" s="30" t="n"/>
      <c r="J288" s="31" t="n"/>
      <c r="K288" s="31" t="n"/>
      <c r="L288" s="19">
        <f>IF(OR(K288="",J288="",J288=0),"",K288/J288)</f>
        <v/>
      </c>
      <c r="M288" s="20">
        <f>IF(AND(A288="",C288=""),"",IF(N288="No","Skipped",IF(K288="","Active",IF(K288&gt;0,"Win",IF(K288&lt;0,"Loss","Breakeven")))))</f>
        <v/>
      </c>
      <c r="N288" s="24" t="n"/>
      <c r="O288" s="21" t="n"/>
      <c r="P288" s="24" t="n"/>
      <c r="Q288" s="32" t="n"/>
      <c r="R288" s="24" t="n"/>
      <c r="S288" s="21" t="n"/>
      <c r="T288" s="21" t="n"/>
      <c r="U288" s="21" t="n"/>
      <c r="V288" s="24" t="n"/>
      <c r="W288" s="25">
        <f>IF(K288="","",SUM($K$2:K288))</f>
        <v/>
      </c>
      <c r="X288" s="25">
        <f>IF(W288="","",MAX(0,MAX($W$2:W288)))</f>
        <v/>
      </c>
      <c r="Y288" s="25">
        <f>IF(W288="","",W288-X288)</f>
        <v/>
      </c>
      <c r="Z288" s="20">
        <f>IF(A288="","",CHOOSE(WEEKDAY(A288,2),"Mon","Tue","Wed","Thu","Fri","Sat","Sun"))</f>
        <v/>
      </c>
      <c r="AA288" s="26">
        <f>IF(A288="","",DATE(YEAR(A288),MONTH(A288),1))</f>
        <v/>
      </c>
    </row>
    <row r="289">
      <c r="A289" s="27" t="n"/>
      <c r="B289" s="28" t="n"/>
      <c r="C289" s="24" t="n"/>
      <c r="D289" s="24" t="n"/>
      <c r="E289" s="24" t="n"/>
      <c r="F289" s="29" t="n"/>
      <c r="G289" s="29" t="n"/>
      <c r="H289" s="29" t="n"/>
      <c r="I289" s="30" t="n"/>
      <c r="J289" s="31" t="n"/>
      <c r="K289" s="31" t="n"/>
      <c r="L289" s="19">
        <f>IF(OR(K289="",J289="",J289=0),"",K289/J289)</f>
        <v/>
      </c>
      <c r="M289" s="20">
        <f>IF(AND(A289="",C289=""),"",IF(N289="No","Skipped",IF(K289="","Active",IF(K289&gt;0,"Win",IF(K289&lt;0,"Loss","Breakeven")))))</f>
        <v/>
      </c>
      <c r="N289" s="24" t="n"/>
      <c r="O289" s="21" t="n"/>
      <c r="P289" s="24" t="n"/>
      <c r="Q289" s="32" t="n"/>
      <c r="R289" s="24" t="n"/>
      <c r="S289" s="21" t="n"/>
      <c r="T289" s="21" t="n"/>
      <c r="U289" s="21" t="n"/>
      <c r="V289" s="24" t="n"/>
      <c r="W289" s="25">
        <f>IF(K289="","",SUM($K$2:K289))</f>
        <v/>
      </c>
      <c r="X289" s="25">
        <f>IF(W289="","",MAX(0,MAX($W$2:W289)))</f>
        <v/>
      </c>
      <c r="Y289" s="25">
        <f>IF(W289="","",W289-X289)</f>
        <v/>
      </c>
      <c r="Z289" s="20">
        <f>IF(A289="","",CHOOSE(WEEKDAY(A289,2),"Mon","Tue","Wed","Thu","Fri","Sat","Sun"))</f>
        <v/>
      </c>
      <c r="AA289" s="26">
        <f>IF(A289="","",DATE(YEAR(A289),MONTH(A289),1))</f>
        <v/>
      </c>
    </row>
    <row r="290">
      <c r="A290" s="27" t="n"/>
      <c r="B290" s="28" t="n"/>
      <c r="C290" s="24" t="n"/>
      <c r="D290" s="24" t="n"/>
      <c r="E290" s="24" t="n"/>
      <c r="F290" s="29" t="n"/>
      <c r="G290" s="29" t="n"/>
      <c r="H290" s="29" t="n"/>
      <c r="I290" s="30" t="n"/>
      <c r="J290" s="31" t="n"/>
      <c r="K290" s="31" t="n"/>
      <c r="L290" s="19">
        <f>IF(OR(K290="",J290="",J290=0),"",K290/J290)</f>
        <v/>
      </c>
      <c r="M290" s="20">
        <f>IF(AND(A290="",C290=""),"",IF(N290="No","Skipped",IF(K290="","Active",IF(K290&gt;0,"Win",IF(K290&lt;0,"Loss","Breakeven")))))</f>
        <v/>
      </c>
      <c r="N290" s="24" t="n"/>
      <c r="O290" s="21" t="n"/>
      <c r="P290" s="24" t="n"/>
      <c r="Q290" s="32" t="n"/>
      <c r="R290" s="24" t="n"/>
      <c r="S290" s="21" t="n"/>
      <c r="T290" s="21" t="n"/>
      <c r="U290" s="21" t="n"/>
      <c r="V290" s="24" t="n"/>
      <c r="W290" s="25">
        <f>IF(K290="","",SUM($K$2:K290))</f>
        <v/>
      </c>
      <c r="X290" s="25">
        <f>IF(W290="","",MAX(0,MAX($W$2:W290)))</f>
        <v/>
      </c>
      <c r="Y290" s="25">
        <f>IF(W290="","",W290-X290)</f>
        <v/>
      </c>
      <c r="Z290" s="20">
        <f>IF(A290="","",CHOOSE(WEEKDAY(A290,2),"Mon","Tue","Wed","Thu","Fri","Sat","Sun"))</f>
        <v/>
      </c>
      <c r="AA290" s="26">
        <f>IF(A290="","",DATE(YEAR(A290),MONTH(A290),1))</f>
        <v/>
      </c>
    </row>
    <row r="291">
      <c r="A291" s="27" t="n"/>
      <c r="B291" s="28" t="n"/>
      <c r="C291" s="24" t="n"/>
      <c r="D291" s="24" t="n"/>
      <c r="E291" s="24" t="n"/>
      <c r="F291" s="29" t="n"/>
      <c r="G291" s="29" t="n"/>
      <c r="H291" s="29" t="n"/>
      <c r="I291" s="30" t="n"/>
      <c r="J291" s="31" t="n"/>
      <c r="K291" s="31" t="n"/>
      <c r="L291" s="19">
        <f>IF(OR(K291="",J291="",J291=0),"",K291/J291)</f>
        <v/>
      </c>
      <c r="M291" s="20">
        <f>IF(AND(A291="",C291=""),"",IF(N291="No","Skipped",IF(K291="","Active",IF(K291&gt;0,"Win",IF(K291&lt;0,"Loss","Breakeven")))))</f>
        <v/>
      </c>
      <c r="N291" s="24" t="n"/>
      <c r="O291" s="21" t="n"/>
      <c r="P291" s="24" t="n"/>
      <c r="Q291" s="32" t="n"/>
      <c r="R291" s="24" t="n"/>
      <c r="S291" s="21" t="n"/>
      <c r="T291" s="21" t="n"/>
      <c r="U291" s="21" t="n"/>
      <c r="V291" s="24" t="n"/>
      <c r="W291" s="25">
        <f>IF(K291="","",SUM($K$2:K291))</f>
        <v/>
      </c>
      <c r="X291" s="25">
        <f>IF(W291="","",MAX(0,MAX($W$2:W291)))</f>
        <v/>
      </c>
      <c r="Y291" s="25">
        <f>IF(W291="","",W291-X291)</f>
        <v/>
      </c>
      <c r="Z291" s="20">
        <f>IF(A291="","",CHOOSE(WEEKDAY(A291,2),"Mon","Tue","Wed","Thu","Fri","Sat","Sun"))</f>
        <v/>
      </c>
      <c r="AA291" s="26">
        <f>IF(A291="","",DATE(YEAR(A291),MONTH(A291),1))</f>
        <v/>
      </c>
    </row>
    <row r="292">
      <c r="A292" s="27" t="n"/>
      <c r="B292" s="28" t="n"/>
      <c r="C292" s="24" t="n"/>
      <c r="D292" s="24" t="n"/>
      <c r="E292" s="24" t="n"/>
      <c r="F292" s="29" t="n"/>
      <c r="G292" s="29" t="n"/>
      <c r="H292" s="29" t="n"/>
      <c r="I292" s="30" t="n"/>
      <c r="J292" s="31" t="n"/>
      <c r="K292" s="31" t="n"/>
      <c r="L292" s="19">
        <f>IF(OR(K292="",J292="",J292=0),"",K292/J292)</f>
        <v/>
      </c>
      <c r="M292" s="20">
        <f>IF(AND(A292="",C292=""),"",IF(N292="No","Skipped",IF(K292="","Active",IF(K292&gt;0,"Win",IF(K292&lt;0,"Loss","Breakeven")))))</f>
        <v/>
      </c>
      <c r="N292" s="24" t="n"/>
      <c r="O292" s="21" t="n"/>
      <c r="P292" s="24" t="n"/>
      <c r="Q292" s="32" t="n"/>
      <c r="R292" s="24" t="n"/>
      <c r="S292" s="21" t="n"/>
      <c r="T292" s="21" t="n"/>
      <c r="U292" s="21" t="n"/>
      <c r="V292" s="24" t="n"/>
      <c r="W292" s="25">
        <f>IF(K292="","",SUM($K$2:K292))</f>
        <v/>
      </c>
      <c r="X292" s="25">
        <f>IF(W292="","",MAX(0,MAX($W$2:W292)))</f>
        <v/>
      </c>
      <c r="Y292" s="25">
        <f>IF(W292="","",W292-X292)</f>
        <v/>
      </c>
      <c r="Z292" s="20">
        <f>IF(A292="","",CHOOSE(WEEKDAY(A292,2),"Mon","Tue","Wed","Thu","Fri","Sat","Sun"))</f>
        <v/>
      </c>
      <c r="AA292" s="26">
        <f>IF(A292="","",DATE(YEAR(A292),MONTH(A292),1))</f>
        <v/>
      </c>
    </row>
    <row r="293">
      <c r="A293" s="27" t="n"/>
      <c r="B293" s="28" t="n"/>
      <c r="C293" s="24" t="n"/>
      <c r="D293" s="24" t="n"/>
      <c r="E293" s="24" t="n"/>
      <c r="F293" s="29" t="n"/>
      <c r="G293" s="29" t="n"/>
      <c r="H293" s="29" t="n"/>
      <c r="I293" s="30" t="n"/>
      <c r="J293" s="31" t="n"/>
      <c r="K293" s="31" t="n"/>
      <c r="L293" s="19">
        <f>IF(OR(K293="",J293="",J293=0),"",K293/J293)</f>
        <v/>
      </c>
      <c r="M293" s="20">
        <f>IF(AND(A293="",C293=""),"",IF(N293="No","Skipped",IF(K293="","Active",IF(K293&gt;0,"Win",IF(K293&lt;0,"Loss","Breakeven")))))</f>
        <v/>
      </c>
      <c r="N293" s="24" t="n"/>
      <c r="O293" s="21" t="n"/>
      <c r="P293" s="24" t="n"/>
      <c r="Q293" s="32" t="n"/>
      <c r="R293" s="24" t="n"/>
      <c r="S293" s="21" t="n"/>
      <c r="T293" s="21" t="n"/>
      <c r="U293" s="21" t="n"/>
      <c r="V293" s="24" t="n"/>
      <c r="W293" s="25">
        <f>IF(K293="","",SUM($K$2:K293))</f>
        <v/>
      </c>
      <c r="X293" s="25">
        <f>IF(W293="","",MAX(0,MAX($W$2:W293)))</f>
        <v/>
      </c>
      <c r="Y293" s="25">
        <f>IF(W293="","",W293-X293)</f>
        <v/>
      </c>
      <c r="Z293" s="20">
        <f>IF(A293="","",CHOOSE(WEEKDAY(A293,2),"Mon","Tue","Wed","Thu","Fri","Sat","Sun"))</f>
        <v/>
      </c>
      <c r="AA293" s="26">
        <f>IF(A293="","",DATE(YEAR(A293),MONTH(A293),1))</f>
        <v/>
      </c>
    </row>
    <row r="294">
      <c r="A294" s="27" t="n"/>
      <c r="B294" s="28" t="n"/>
      <c r="C294" s="24" t="n"/>
      <c r="D294" s="24" t="n"/>
      <c r="E294" s="24" t="n"/>
      <c r="F294" s="29" t="n"/>
      <c r="G294" s="29" t="n"/>
      <c r="H294" s="29" t="n"/>
      <c r="I294" s="30" t="n"/>
      <c r="J294" s="31" t="n"/>
      <c r="K294" s="31" t="n"/>
      <c r="L294" s="19">
        <f>IF(OR(K294="",J294="",J294=0),"",K294/J294)</f>
        <v/>
      </c>
      <c r="M294" s="20">
        <f>IF(AND(A294="",C294=""),"",IF(N294="No","Skipped",IF(K294="","Active",IF(K294&gt;0,"Win",IF(K294&lt;0,"Loss","Breakeven")))))</f>
        <v/>
      </c>
      <c r="N294" s="24" t="n"/>
      <c r="O294" s="21" t="n"/>
      <c r="P294" s="24" t="n"/>
      <c r="Q294" s="32" t="n"/>
      <c r="R294" s="24" t="n"/>
      <c r="S294" s="21" t="n"/>
      <c r="T294" s="21" t="n"/>
      <c r="U294" s="21" t="n"/>
      <c r="V294" s="24" t="n"/>
      <c r="W294" s="25">
        <f>IF(K294="","",SUM($K$2:K294))</f>
        <v/>
      </c>
      <c r="X294" s="25">
        <f>IF(W294="","",MAX(0,MAX($W$2:W294)))</f>
        <v/>
      </c>
      <c r="Y294" s="25">
        <f>IF(W294="","",W294-X294)</f>
        <v/>
      </c>
      <c r="Z294" s="20">
        <f>IF(A294="","",CHOOSE(WEEKDAY(A294,2),"Mon","Tue","Wed","Thu","Fri","Sat","Sun"))</f>
        <v/>
      </c>
      <c r="AA294" s="26">
        <f>IF(A294="","",DATE(YEAR(A294),MONTH(A294),1))</f>
        <v/>
      </c>
    </row>
    <row r="295">
      <c r="A295" s="27" t="n"/>
      <c r="B295" s="28" t="n"/>
      <c r="C295" s="24" t="n"/>
      <c r="D295" s="24" t="n"/>
      <c r="E295" s="24" t="n"/>
      <c r="F295" s="29" t="n"/>
      <c r="G295" s="29" t="n"/>
      <c r="H295" s="29" t="n"/>
      <c r="I295" s="30" t="n"/>
      <c r="J295" s="31" t="n"/>
      <c r="K295" s="31" t="n"/>
      <c r="L295" s="19">
        <f>IF(OR(K295="",J295="",J295=0),"",K295/J295)</f>
        <v/>
      </c>
      <c r="M295" s="20">
        <f>IF(AND(A295="",C295=""),"",IF(N295="No","Skipped",IF(K295="","Active",IF(K295&gt;0,"Win",IF(K295&lt;0,"Loss","Breakeven")))))</f>
        <v/>
      </c>
      <c r="N295" s="24" t="n"/>
      <c r="O295" s="21" t="n"/>
      <c r="P295" s="24" t="n"/>
      <c r="Q295" s="32" t="n"/>
      <c r="R295" s="24" t="n"/>
      <c r="S295" s="21" t="n"/>
      <c r="T295" s="21" t="n"/>
      <c r="U295" s="21" t="n"/>
      <c r="V295" s="24" t="n"/>
      <c r="W295" s="25">
        <f>IF(K295="","",SUM($K$2:K295))</f>
        <v/>
      </c>
      <c r="X295" s="25">
        <f>IF(W295="","",MAX(0,MAX($W$2:W295)))</f>
        <v/>
      </c>
      <c r="Y295" s="25">
        <f>IF(W295="","",W295-X295)</f>
        <v/>
      </c>
      <c r="Z295" s="20">
        <f>IF(A295="","",CHOOSE(WEEKDAY(A295,2),"Mon","Tue","Wed","Thu","Fri","Sat","Sun"))</f>
        <v/>
      </c>
      <c r="AA295" s="26">
        <f>IF(A295="","",DATE(YEAR(A295),MONTH(A295),1))</f>
        <v/>
      </c>
    </row>
    <row r="296">
      <c r="A296" s="27" t="n"/>
      <c r="B296" s="28" t="n"/>
      <c r="C296" s="24" t="n"/>
      <c r="D296" s="24" t="n"/>
      <c r="E296" s="24" t="n"/>
      <c r="F296" s="29" t="n"/>
      <c r="G296" s="29" t="n"/>
      <c r="H296" s="29" t="n"/>
      <c r="I296" s="30" t="n"/>
      <c r="J296" s="31" t="n"/>
      <c r="K296" s="31" t="n"/>
      <c r="L296" s="19">
        <f>IF(OR(K296="",J296="",J296=0),"",K296/J296)</f>
        <v/>
      </c>
      <c r="M296" s="20">
        <f>IF(AND(A296="",C296=""),"",IF(N296="No","Skipped",IF(K296="","Active",IF(K296&gt;0,"Win",IF(K296&lt;0,"Loss","Breakeven")))))</f>
        <v/>
      </c>
      <c r="N296" s="24" t="n"/>
      <c r="O296" s="21" t="n"/>
      <c r="P296" s="24" t="n"/>
      <c r="Q296" s="32" t="n"/>
      <c r="R296" s="24" t="n"/>
      <c r="S296" s="21" t="n"/>
      <c r="T296" s="21" t="n"/>
      <c r="U296" s="21" t="n"/>
      <c r="V296" s="24" t="n"/>
      <c r="W296" s="25">
        <f>IF(K296="","",SUM($K$2:K296))</f>
        <v/>
      </c>
      <c r="X296" s="25">
        <f>IF(W296="","",MAX(0,MAX($W$2:W296)))</f>
        <v/>
      </c>
      <c r="Y296" s="25">
        <f>IF(W296="","",W296-X296)</f>
        <v/>
      </c>
      <c r="Z296" s="20">
        <f>IF(A296="","",CHOOSE(WEEKDAY(A296,2),"Mon","Tue","Wed","Thu","Fri","Sat","Sun"))</f>
        <v/>
      </c>
      <c r="AA296" s="26">
        <f>IF(A296="","",DATE(YEAR(A296),MONTH(A296),1))</f>
        <v/>
      </c>
    </row>
    <row r="297">
      <c r="A297" s="27" t="n"/>
      <c r="B297" s="28" t="n"/>
      <c r="C297" s="24" t="n"/>
      <c r="D297" s="24" t="n"/>
      <c r="E297" s="24" t="n"/>
      <c r="F297" s="29" t="n"/>
      <c r="G297" s="29" t="n"/>
      <c r="H297" s="29" t="n"/>
      <c r="I297" s="30" t="n"/>
      <c r="J297" s="31" t="n"/>
      <c r="K297" s="31" t="n"/>
      <c r="L297" s="19">
        <f>IF(OR(K297="",J297="",J297=0),"",K297/J297)</f>
        <v/>
      </c>
      <c r="M297" s="20">
        <f>IF(AND(A297="",C297=""),"",IF(N297="No","Skipped",IF(K297="","Active",IF(K297&gt;0,"Win",IF(K297&lt;0,"Loss","Breakeven")))))</f>
        <v/>
      </c>
      <c r="N297" s="24" t="n"/>
      <c r="O297" s="21" t="n"/>
      <c r="P297" s="24" t="n"/>
      <c r="Q297" s="32" t="n"/>
      <c r="R297" s="24" t="n"/>
      <c r="S297" s="21" t="n"/>
      <c r="T297" s="21" t="n"/>
      <c r="U297" s="21" t="n"/>
      <c r="V297" s="24" t="n"/>
      <c r="W297" s="25">
        <f>IF(K297="","",SUM($K$2:K297))</f>
        <v/>
      </c>
      <c r="X297" s="25">
        <f>IF(W297="","",MAX(0,MAX($W$2:W297)))</f>
        <v/>
      </c>
      <c r="Y297" s="25">
        <f>IF(W297="","",W297-X297)</f>
        <v/>
      </c>
      <c r="Z297" s="20">
        <f>IF(A297="","",CHOOSE(WEEKDAY(A297,2),"Mon","Tue","Wed","Thu","Fri","Sat","Sun"))</f>
        <v/>
      </c>
      <c r="AA297" s="26">
        <f>IF(A297="","",DATE(YEAR(A297),MONTH(A297),1))</f>
        <v/>
      </c>
    </row>
    <row r="298">
      <c r="A298" s="27" t="n"/>
      <c r="B298" s="28" t="n"/>
      <c r="C298" s="24" t="n"/>
      <c r="D298" s="24" t="n"/>
      <c r="E298" s="24" t="n"/>
      <c r="F298" s="29" t="n"/>
      <c r="G298" s="29" t="n"/>
      <c r="H298" s="29" t="n"/>
      <c r="I298" s="30" t="n"/>
      <c r="J298" s="31" t="n"/>
      <c r="K298" s="31" t="n"/>
      <c r="L298" s="19">
        <f>IF(OR(K298="",J298="",J298=0),"",K298/J298)</f>
        <v/>
      </c>
      <c r="M298" s="20">
        <f>IF(AND(A298="",C298=""),"",IF(N298="No","Skipped",IF(K298="","Active",IF(K298&gt;0,"Win",IF(K298&lt;0,"Loss","Breakeven")))))</f>
        <v/>
      </c>
      <c r="N298" s="24" t="n"/>
      <c r="O298" s="21" t="n"/>
      <c r="P298" s="24" t="n"/>
      <c r="Q298" s="32" t="n"/>
      <c r="R298" s="24" t="n"/>
      <c r="S298" s="21" t="n"/>
      <c r="T298" s="21" t="n"/>
      <c r="U298" s="21" t="n"/>
      <c r="V298" s="24" t="n"/>
      <c r="W298" s="25">
        <f>IF(K298="","",SUM($K$2:K298))</f>
        <v/>
      </c>
      <c r="X298" s="25">
        <f>IF(W298="","",MAX(0,MAX($W$2:W298)))</f>
        <v/>
      </c>
      <c r="Y298" s="25">
        <f>IF(W298="","",W298-X298)</f>
        <v/>
      </c>
      <c r="Z298" s="20">
        <f>IF(A298="","",CHOOSE(WEEKDAY(A298,2),"Mon","Tue","Wed","Thu","Fri","Sat","Sun"))</f>
        <v/>
      </c>
      <c r="AA298" s="26">
        <f>IF(A298="","",DATE(YEAR(A298),MONTH(A298),1))</f>
        <v/>
      </c>
    </row>
    <row r="299">
      <c r="A299" s="27" t="n"/>
      <c r="B299" s="28" t="n"/>
      <c r="C299" s="24" t="n"/>
      <c r="D299" s="24" t="n"/>
      <c r="E299" s="24" t="n"/>
      <c r="F299" s="29" t="n"/>
      <c r="G299" s="29" t="n"/>
      <c r="H299" s="29" t="n"/>
      <c r="I299" s="30" t="n"/>
      <c r="J299" s="31" t="n"/>
      <c r="K299" s="31" t="n"/>
      <c r="L299" s="19">
        <f>IF(OR(K299="",J299="",J299=0),"",K299/J299)</f>
        <v/>
      </c>
      <c r="M299" s="20">
        <f>IF(AND(A299="",C299=""),"",IF(N299="No","Skipped",IF(K299="","Active",IF(K299&gt;0,"Win",IF(K299&lt;0,"Loss","Breakeven")))))</f>
        <v/>
      </c>
      <c r="N299" s="24" t="n"/>
      <c r="O299" s="21" t="n"/>
      <c r="P299" s="24" t="n"/>
      <c r="Q299" s="32" t="n"/>
      <c r="R299" s="24" t="n"/>
      <c r="S299" s="21" t="n"/>
      <c r="T299" s="21" t="n"/>
      <c r="U299" s="21" t="n"/>
      <c r="V299" s="24" t="n"/>
      <c r="W299" s="25">
        <f>IF(K299="","",SUM($K$2:K299))</f>
        <v/>
      </c>
      <c r="X299" s="25">
        <f>IF(W299="","",MAX(0,MAX($W$2:W299)))</f>
        <v/>
      </c>
      <c r="Y299" s="25">
        <f>IF(W299="","",W299-X299)</f>
        <v/>
      </c>
      <c r="Z299" s="20">
        <f>IF(A299="","",CHOOSE(WEEKDAY(A299,2),"Mon","Tue","Wed","Thu","Fri","Sat","Sun"))</f>
        <v/>
      </c>
      <c r="AA299" s="26">
        <f>IF(A299="","",DATE(YEAR(A299),MONTH(A299),1))</f>
        <v/>
      </c>
    </row>
    <row r="300">
      <c r="A300" s="27" t="n"/>
      <c r="B300" s="28" t="n"/>
      <c r="C300" s="24" t="n"/>
      <c r="D300" s="24" t="n"/>
      <c r="E300" s="24" t="n"/>
      <c r="F300" s="29" t="n"/>
      <c r="G300" s="29" t="n"/>
      <c r="H300" s="29" t="n"/>
      <c r="I300" s="30" t="n"/>
      <c r="J300" s="31" t="n"/>
      <c r="K300" s="31" t="n"/>
      <c r="L300" s="19">
        <f>IF(OR(K300="",J300="",J300=0),"",K300/J300)</f>
        <v/>
      </c>
      <c r="M300" s="20">
        <f>IF(AND(A300="",C300=""),"",IF(N300="No","Skipped",IF(K300="","Active",IF(K300&gt;0,"Win",IF(K300&lt;0,"Loss","Breakeven")))))</f>
        <v/>
      </c>
      <c r="N300" s="24" t="n"/>
      <c r="O300" s="21" t="n"/>
      <c r="P300" s="24" t="n"/>
      <c r="Q300" s="32" t="n"/>
      <c r="R300" s="24" t="n"/>
      <c r="S300" s="21" t="n"/>
      <c r="T300" s="21" t="n"/>
      <c r="U300" s="21" t="n"/>
      <c r="V300" s="24" t="n"/>
      <c r="W300" s="25">
        <f>IF(K300="","",SUM($K$2:K300))</f>
        <v/>
      </c>
      <c r="X300" s="25">
        <f>IF(W300="","",MAX(0,MAX($W$2:W300)))</f>
        <v/>
      </c>
      <c r="Y300" s="25">
        <f>IF(W300="","",W300-X300)</f>
        <v/>
      </c>
      <c r="Z300" s="20">
        <f>IF(A300="","",CHOOSE(WEEKDAY(A300,2),"Mon","Tue","Wed","Thu","Fri","Sat","Sun"))</f>
        <v/>
      </c>
      <c r="AA300" s="26">
        <f>IF(A300="","",DATE(YEAR(A300),MONTH(A300),1))</f>
        <v/>
      </c>
    </row>
    <row r="301">
      <c r="A301" s="27" t="n"/>
      <c r="B301" s="28" t="n"/>
      <c r="C301" s="24" t="n"/>
      <c r="D301" s="24" t="n"/>
      <c r="E301" s="24" t="n"/>
      <c r="F301" s="29" t="n"/>
      <c r="G301" s="29" t="n"/>
      <c r="H301" s="29" t="n"/>
      <c r="I301" s="30" t="n"/>
      <c r="J301" s="31" t="n"/>
      <c r="K301" s="31" t="n"/>
      <c r="L301" s="19">
        <f>IF(OR(K301="",J301="",J301=0),"",K301/J301)</f>
        <v/>
      </c>
      <c r="M301" s="20">
        <f>IF(AND(A301="",C301=""),"",IF(N301="No","Skipped",IF(K301="","Active",IF(K301&gt;0,"Win",IF(K301&lt;0,"Loss","Breakeven")))))</f>
        <v/>
      </c>
      <c r="N301" s="24" t="n"/>
      <c r="O301" s="21" t="n"/>
      <c r="P301" s="24" t="n"/>
      <c r="Q301" s="32" t="n"/>
      <c r="R301" s="24" t="n"/>
      <c r="S301" s="21" t="n"/>
      <c r="T301" s="21" t="n"/>
      <c r="U301" s="21" t="n"/>
      <c r="V301" s="24" t="n"/>
      <c r="W301" s="25">
        <f>IF(K301="","",SUM($K$2:K301))</f>
        <v/>
      </c>
      <c r="X301" s="25">
        <f>IF(W301="","",MAX(0,MAX($W$2:W301)))</f>
        <v/>
      </c>
      <c r="Y301" s="25">
        <f>IF(W301="","",W301-X301)</f>
        <v/>
      </c>
      <c r="Z301" s="20">
        <f>IF(A301="","",CHOOSE(WEEKDAY(A301,2),"Mon","Tue","Wed","Thu","Fri","Sat","Sun"))</f>
        <v/>
      </c>
      <c r="AA301" s="26">
        <f>IF(A301="","",DATE(YEAR(A301),MONTH(A301),1))</f>
        <v/>
      </c>
    </row>
    <row r="302">
      <c r="A302" s="27" t="n"/>
      <c r="B302" s="28" t="n"/>
      <c r="C302" s="24" t="n"/>
      <c r="D302" s="24" t="n"/>
      <c r="E302" s="24" t="n"/>
      <c r="F302" s="29" t="n"/>
      <c r="G302" s="29" t="n"/>
      <c r="H302" s="29" t="n"/>
      <c r="I302" s="30" t="n"/>
      <c r="J302" s="31" t="n"/>
      <c r="K302" s="31" t="n"/>
      <c r="L302" s="19">
        <f>IF(OR(K302="",J302="",J302=0),"",K302/J302)</f>
        <v/>
      </c>
      <c r="M302" s="20">
        <f>IF(AND(A302="",C302=""),"",IF(N302="No","Skipped",IF(K302="","Active",IF(K302&gt;0,"Win",IF(K302&lt;0,"Loss","Breakeven")))))</f>
        <v/>
      </c>
      <c r="N302" s="24" t="n"/>
      <c r="O302" s="21" t="n"/>
      <c r="P302" s="24" t="n"/>
      <c r="Q302" s="32" t="n"/>
      <c r="R302" s="24" t="n"/>
      <c r="S302" s="21" t="n"/>
      <c r="T302" s="21" t="n"/>
      <c r="U302" s="21" t="n"/>
      <c r="V302" s="24" t="n"/>
      <c r="W302" s="25">
        <f>IF(K302="","",SUM($K$2:K302))</f>
        <v/>
      </c>
      <c r="X302" s="25">
        <f>IF(W302="","",MAX(0,MAX($W$2:W302)))</f>
        <v/>
      </c>
      <c r="Y302" s="25">
        <f>IF(W302="","",W302-X302)</f>
        <v/>
      </c>
      <c r="Z302" s="20">
        <f>IF(A302="","",CHOOSE(WEEKDAY(A302,2),"Mon","Tue","Wed","Thu","Fri","Sat","Sun"))</f>
        <v/>
      </c>
      <c r="AA302" s="26">
        <f>IF(A302="","",DATE(YEAR(A302),MONTH(A302),1))</f>
        <v/>
      </c>
    </row>
    <row r="303">
      <c r="A303" s="27" t="n"/>
      <c r="B303" s="28" t="n"/>
      <c r="C303" s="24" t="n"/>
      <c r="D303" s="24" t="n"/>
      <c r="E303" s="24" t="n"/>
      <c r="F303" s="29" t="n"/>
      <c r="G303" s="29" t="n"/>
      <c r="H303" s="29" t="n"/>
      <c r="I303" s="30" t="n"/>
      <c r="J303" s="31" t="n"/>
      <c r="K303" s="31" t="n"/>
      <c r="L303" s="19">
        <f>IF(OR(K303="",J303="",J303=0),"",K303/J303)</f>
        <v/>
      </c>
      <c r="M303" s="20">
        <f>IF(AND(A303="",C303=""),"",IF(N303="No","Skipped",IF(K303="","Active",IF(K303&gt;0,"Win",IF(K303&lt;0,"Loss","Breakeven")))))</f>
        <v/>
      </c>
      <c r="N303" s="24" t="n"/>
      <c r="O303" s="21" t="n"/>
      <c r="P303" s="24" t="n"/>
      <c r="Q303" s="32" t="n"/>
      <c r="R303" s="24" t="n"/>
      <c r="S303" s="21" t="n"/>
      <c r="T303" s="21" t="n"/>
      <c r="U303" s="21" t="n"/>
      <c r="V303" s="24" t="n"/>
      <c r="W303" s="25">
        <f>IF(K303="","",SUM($K$2:K303))</f>
        <v/>
      </c>
      <c r="X303" s="25">
        <f>IF(W303="","",MAX(0,MAX($W$2:W303)))</f>
        <v/>
      </c>
      <c r="Y303" s="25">
        <f>IF(W303="","",W303-X303)</f>
        <v/>
      </c>
      <c r="Z303" s="20">
        <f>IF(A303="","",CHOOSE(WEEKDAY(A303,2),"Mon","Tue","Wed","Thu","Fri","Sat","Sun"))</f>
        <v/>
      </c>
      <c r="AA303" s="26">
        <f>IF(A303="","",DATE(YEAR(A303),MONTH(A303),1))</f>
        <v/>
      </c>
    </row>
    <row r="304">
      <c r="A304" s="27" t="n"/>
      <c r="B304" s="28" t="n"/>
      <c r="C304" s="24" t="n"/>
      <c r="D304" s="24" t="n"/>
      <c r="E304" s="24" t="n"/>
      <c r="F304" s="29" t="n"/>
      <c r="G304" s="29" t="n"/>
      <c r="H304" s="29" t="n"/>
      <c r="I304" s="30" t="n"/>
      <c r="J304" s="31" t="n"/>
      <c r="K304" s="31" t="n"/>
      <c r="L304" s="19">
        <f>IF(OR(K304="",J304="",J304=0),"",K304/J304)</f>
        <v/>
      </c>
      <c r="M304" s="20">
        <f>IF(AND(A304="",C304=""),"",IF(N304="No","Skipped",IF(K304="","Active",IF(K304&gt;0,"Win",IF(K304&lt;0,"Loss","Breakeven")))))</f>
        <v/>
      </c>
      <c r="N304" s="24" t="n"/>
      <c r="O304" s="21" t="n"/>
      <c r="P304" s="24" t="n"/>
      <c r="Q304" s="32" t="n"/>
      <c r="R304" s="24" t="n"/>
      <c r="S304" s="21" t="n"/>
      <c r="T304" s="21" t="n"/>
      <c r="U304" s="21" t="n"/>
      <c r="V304" s="24" t="n"/>
      <c r="W304" s="25">
        <f>IF(K304="","",SUM($K$2:K304))</f>
        <v/>
      </c>
      <c r="X304" s="25">
        <f>IF(W304="","",MAX(0,MAX($W$2:W304)))</f>
        <v/>
      </c>
      <c r="Y304" s="25">
        <f>IF(W304="","",W304-X304)</f>
        <v/>
      </c>
      <c r="Z304" s="20">
        <f>IF(A304="","",CHOOSE(WEEKDAY(A304,2),"Mon","Tue","Wed","Thu","Fri","Sat","Sun"))</f>
        <v/>
      </c>
      <c r="AA304" s="26">
        <f>IF(A304="","",DATE(YEAR(A304),MONTH(A304),1))</f>
        <v/>
      </c>
    </row>
    <row r="305">
      <c r="A305" s="27" t="n"/>
      <c r="B305" s="28" t="n"/>
      <c r="C305" s="24" t="n"/>
      <c r="D305" s="24" t="n"/>
      <c r="E305" s="24" t="n"/>
      <c r="F305" s="29" t="n"/>
      <c r="G305" s="29" t="n"/>
      <c r="H305" s="29" t="n"/>
      <c r="I305" s="30" t="n"/>
      <c r="J305" s="31" t="n"/>
      <c r="K305" s="31" t="n"/>
      <c r="L305" s="19">
        <f>IF(OR(K305="",J305="",J305=0),"",K305/J305)</f>
        <v/>
      </c>
      <c r="M305" s="20">
        <f>IF(AND(A305="",C305=""),"",IF(N305="No","Skipped",IF(K305="","Active",IF(K305&gt;0,"Win",IF(K305&lt;0,"Loss","Breakeven")))))</f>
        <v/>
      </c>
      <c r="N305" s="24" t="n"/>
      <c r="O305" s="21" t="n"/>
      <c r="P305" s="24" t="n"/>
      <c r="Q305" s="32" t="n"/>
      <c r="R305" s="24" t="n"/>
      <c r="S305" s="21" t="n"/>
      <c r="T305" s="21" t="n"/>
      <c r="U305" s="21" t="n"/>
      <c r="V305" s="24" t="n"/>
      <c r="W305" s="25">
        <f>IF(K305="","",SUM($K$2:K305))</f>
        <v/>
      </c>
      <c r="X305" s="25">
        <f>IF(W305="","",MAX(0,MAX($W$2:W305)))</f>
        <v/>
      </c>
      <c r="Y305" s="25">
        <f>IF(W305="","",W305-X305)</f>
        <v/>
      </c>
      <c r="Z305" s="20">
        <f>IF(A305="","",CHOOSE(WEEKDAY(A305,2),"Mon","Tue","Wed","Thu","Fri","Sat","Sun"))</f>
        <v/>
      </c>
      <c r="AA305" s="26">
        <f>IF(A305="","",DATE(YEAR(A305),MONTH(A305),1))</f>
        <v/>
      </c>
    </row>
    <row r="306">
      <c r="A306" s="27" t="n"/>
      <c r="B306" s="28" t="n"/>
      <c r="C306" s="24" t="n"/>
      <c r="D306" s="24" t="n"/>
      <c r="E306" s="24" t="n"/>
      <c r="F306" s="29" t="n"/>
      <c r="G306" s="29" t="n"/>
      <c r="H306" s="29" t="n"/>
      <c r="I306" s="30" t="n"/>
      <c r="J306" s="31" t="n"/>
      <c r="K306" s="31" t="n"/>
      <c r="L306" s="19">
        <f>IF(OR(K306="",J306="",J306=0),"",K306/J306)</f>
        <v/>
      </c>
      <c r="M306" s="20">
        <f>IF(AND(A306="",C306=""),"",IF(N306="No","Skipped",IF(K306="","Active",IF(K306&gt;0,"Win",IF(K306&lt;0,"Loss","Breakeven")))))</f>
        <v/>
      </c>
      <c r="N306" s="24" t="n"/>
      <c r="O306" s="21" t="n"/>
      <c r="P306" s="24" t="n"/>
      <c r="Q306" s="32" t="n"/>
      <c r="R306" s="24" t="n"/>
      <c r="S306" s="21" t="n"/>
      <c r="T306" s="21" t="n"/>
      <c r="U306" s="21" t="n"/>
      <c r="V306" s="24" t="n"/>
      <c r="W306" s="25">
        <f>IF(K306="","",SUM($K$2:K306))</f>
        <v/>
      </c>
      <c r="X306" s="25">
        <f>IF(W306="","",MAX(0,MAX($W$2:W306)))</f>
        <v/>
      </c>
      <c r="Y306" s="25">
        <f>IF(W306="","",W306-X306)</f>
        <v/>
      </c>
      <c r="Z306" s="20">
        <f>IF(A306="","",CHOOSE(WEEKDAY(A306,2),"Mon","Tue","Wed","Thu","Fri","Sat","Sun"))</f>
        <v/>
      </c>
      <c r="AA306" s="26">
        <f>IF(A306="","",DATE(YEAR(A306),MONTH(A306),1))</f>
        <v/>
      </c>
    </row>
    <row r="307">
      <c r="A307" s="27" t="n"/>
      <c r="B307" s="28" t="n"/>
      <c r="C307" s="24" t="n"/>
      <c r="D307" s="24" t="n"/>
      <c r="E307" s="24" t="n"/>
      <c r="F307" s="29" t="n"/>
      <c r="G307" s="29" t="n"/>
      <c r="H307" s="29" t="n"/>
      <c r="I307" s="30" t="n"/>
      <c r="J307" s="31" t="n"/>
      <c r="K307" s="31" t="n"/>
      <c r="L307" s="19">
        <f>IF(OR(K307="",J307="",J307=0),"",K307/J307)</f>
        <v/>
      </c>
      <c r="M307" s="20">
        <f>IF(AND(A307="",C307=""),"",IF(N307="No","Skipped",IF(K307="","Active",IF(K307&gt;0,"Win",IF(K307&lt;0,"Loss","Breakeven")))))</f>
        <v/>
      </c>
      <c r="N307" s="24" t="n"/>
      <c r="O307" s="21" t="n"/>
      <c r="P307" s="24" t="n"/>
      <c r="Q307" s="32" t="n"/>
      <c r="R307" s="24" t="n"/>
      <c r="S307" s="21" t="n"/>
      <c r="T307" s="21" t="n"/>
      <c r="U307" s="21" t="n"/>
      <c r="V307" s="24" t="n"/>
      <c r="W307" s="25">
        <f>IF(K307="","",SUM($K$2:K307))</f>
        <v/>
      </c>
      <c r="X307" s="25">
        <f>IF(W307="","",MAX(0,MAX($W$2:W307)))</f>
        <v/>
      </c>
      <c r="Y307" s="25">
        <f>IF(W307="","",W307-X307)</f>
        <v/>
      </c>
      <c r="Z307" s="20">
        <f>IF(A307="","",CHOOSE(WEEKDAY(A307,2),"Mon","Tue","Wed","Thu","Fri","Sat","Sun"))</f>
        <v/>
      </c>
      <c r="AA307" s="26">
        <f>IF(A307="","",DATE(YEAR(A307),MONTH(A307),1))</f>
        <v/>
      </c>
    </row>
    <row r="308">
      <c r="A308" s="27" t="n"/>
      <c r="B308" s="28" t="n"/>
      <c r="C308" s="24" t="n"/>
      <c r="D308" s="24" t="n"/>
      <c r="E308" s="24" t="n"/>
      <c r="F308" s="29" t="n"/>
      <c r="G308" s="29" t="n"/>
      <c r="H308" s="29" t="n"/>
      <c r="I308" s="30" t="n"/>
      <c r="J308" s="31" t="n"/>
      <c r="K308" s="31" t="n"/>
      <c r="L308" s="19">
        <f>IF(OR(K308="",J308="",J308=0),"",K308/J308)</f>
        <v/>
      </c>
      <c r="M308" s="20">
        <f>IF(AND(A308="",C308=""),"",IF(N308="No","Skipped",IF(K308="","Active",IF(K308&gt;0,"Win",IF(K308&lt;0,"Loss","Breakeven")))))</f>
        <v/>
      </c>
      <c r="N308" s="24" t="n"/>
      <c r="O308" s="21" t="n"/>
      <c r="P308" s="24" t="n"/>
      <c r="Q308" s="32" t="n"/>
      <c r="R308" s="24" t="n"/>
      <c r="S308" s="21" t="n"/>
      <c r="T308" s="21" t="n"/>
      <c r="U308" s="21" t="n"/>
      <c r="V308" s="24" t="n"/>
      <c r="W308" s="25">
        <f>IF(K308="","",SUM($K$2:K308))</f>
        <v/>
      </c>
      <c r="X308" s="25">
        <f>IF(W308="","",MAX(0,MAX($W$2:W308)))</f>
        <v/>
      </c>
      <c r="Y308" s="25">
        <f>IF(W308="","",W308-X308)</f>
        <v/>
      </c>
      <c r="Z308" s="20">
        <f>IF(A308="","",CHOOSE(WEEKDAY(A308,2),"Mon","Tue","Wed","Thu","Fri","Sat","Sun"))</f>
        <v/>
      </c>
      <c r="AA308" s="26">
        <f>IF(A308="","",DATE(YEAR(A308),MONTH(A308),1))</f>
        <v/>
      </c>
    </row>
    <row r="309">
      <c r="A309" s="27" t="n"/>
      <c r="B309" s="28" t="n"/>
      <c r="C309" s="24" t="n"/>
      <c r="D309" s="24" t="n"/>
      <c r="E309" s="24" t="n"/>
      <c r="F309" s="29" t="n"/>
      <c r="G309" s="29" t="n"/>
      <c r="H309" s="29" t="n"/>
      <c r="I309" s="30" t="n"/>
      <c r="J309" s="31" t="n"/>
      <c r="K309" s="31" t="n"/>
      <c r="L309" s="19">
        <f>IF(OR(K309="",J309="",J309=0),"",K309/J309)</f>
        <v/>
      </c>
      <c r="M309" s="20">
        <f>IF(AND(A309="",C309=""),"",IF(N309="No","Skipped",IF(K309="","Active",IF(K309&gt;0,"Win",IF(K309&lt;0,"Loss","Breakeven")))))</f>
        <v/>
      </c>
      <c r="N309" s="24" t="n"/>
      <c r="O309" s="21" t="n"/>
      <c r="P309" s="24" t="n"/>
      <c r="Q309" s="32" t="n"/>
      <c r="R309" s="24" t="n"/>
      <c r="S309" s="21" t="n"/>
      <c r="T309" s="21" t="n"/>
      <c r="U309" s="21" t="n"/>
      <c r="V309" s="24" t="n"/>
      <c r="W309" s="25">
        <f>IF(K309="","",SUM($K$2:K309))</f>
        <v/>
      </c>
      <c r="X309" s="25">
        <f>IF(W309="","",MAX(0,MAX($W$2:W309)))</f>
        <v/>
      </c>
      <c r="Y309" s="25">
        <f>IF(W309="","",W309-X309)</f>
        <v/>
      </c>
      <c r="Z309" s="20">
        <f>IF(A309="","",CHOOSE(WEEKDAY(A309,2),"Mon","Tue","Wed","Thu","Fri","Sat","Sun"))</f>
        <v/>
      </c>
      <c r="AA309" s="26">
        <f>IF(A309="","",DATE(YEAR(A309),MONTH(A309),1))</f>
        <v/>
      </c>
    </row>
    <row r="310">
      <c r="A310" s="27" t="n"/>
      <c r="B310" s="28" t="n"/>
      <c r="C310" s="24" t="n"/>
      <c r="D310" s="24" t="n"/>
      <c r="E310" s="24" t="n"/>
      <c r="F310" s="29" t="n"/>
      <c r="G310" s="29" t="n"/>
      <c r="H310" s="29" t="n"/>
      <c r="I310" s="30" t="n"/>
      <c r="J310" s="31" t="n"/>
      <c r="K310" s="31" t="n"/>
      <c r="L310" s="19">
        <f>IF(OR(K310="",J310="",J310=0),"",K310/J310)</f>
        <v/>
      </c>
      <c r="M310" s="20">
        <f>IF(AND(A310="",C310=""),"",IF(N310="No","Skipped",IF(K310="","Active",IF(K310&gt;0,"Win",IF(K310&lt;0,"Loss","Breakeven")))))</f>
        <v/>
      </c>
      <c r="N310" s="24" t="n"/>
      <c r="O310" s="21" t="n"/>
      <c r="P310" s="24" t="n"/>
      <c r="Q310" s="32" t="n"/>
      <c r="R310" s="24" t="n"/>
      <c r="S310" s="21" t="n"/>
      <c r="T310" s="21" t="n"/>
      <c r="U310" s="21" t="n"/>
      <c r="V310" s="24" t="n"/>
      <c r="W310" s="25">
        <f>IF(K310="","",SUM($K$2:K310))</f>
        <v/>
      </c>
      <c r="X310" s="25">
        <f>IF(W310="","",MAX(0,MAX($W$2:W310)))</f>
        <v/>
      </c>
      <c r="Y310" s="25">
        <f>IF(W310="","",W310-X310)</f>
        <v/>
      </c>
      <c r="Z310" s="20">
        <f>IF(A310="","",CHOOSE(WEEKDAY(A310,2),"Mon","Tue","Wed","Thu","Fri","Sat","Sun"))</f>
        <v/>
      </c>
      <c r="AA310" s="26">
        <f>IF(A310="","",DATE(YEAR(A310),MONTH(A310),1))</f>
        <v/>
      </c>
    </row>
    <row r="311">
      <c r="A311" s="27" t="n"/>
      <c r="B311" s="28" t="n"/>
      <c r="C311" s="24" t="n"/>
      <c r="D311" s="24" t="n"/>
      <c r="E311" s="24" t="n"/>
      <c r="F311" s="29" t="n"/>
      <c r="G311" s="29" t="n"/>
      <c r="H311" s="29" t="n"/>
      <c r="I311" s="30" t="n"/>
      <c r="J311" s="31" t="n"/>
      <c r="K311" s="31" t="n"/>
      <c r="L311" s="19">
        <f>IF(OR(K311="",J311="",J311=0),"",K311/J311)</f>
        <v/>
      </c>
      <c r="M311" s="20">
        <f>IF(AND(A311="",C311=""),"",IF(N311="No","Skipped",IF(K311="","Active",IF(K311&gt;0,"Win",IF(K311&lt;0,"Loss","Breakeven")))))</f>
        <v/>
      </c>
      <c r="N311" s="24" t="n"/>
      <c r="O311" s="21" t="n"/>
      <c r="P311" s="24" t="n"/>
      <c r="Q311" s="32" t="n"/>
      <c r="R311" s="24" t="n"/>
      <c r="S311" s="21" t="n"/>
      <c r="T311" s="21" t="n"/>
      <c r="U311" s="21" t="n"/>
      <c r="V311" s="24" t="n"/>
      <c r="W311" s="25">
        <f>IF(K311="","",SUM($K$2:K311))</f>
        <v/>
      </c>
      <c r="X311" s="25">
        <f>IF(W311="","",MAX(0,MAX($W$2:W311)))</f>
        <v/>
      </c>
      <c r="Y311" s="25">
        <f>IF(W311="","",W311-X311)</f>
        <v/>
      </c>
      <c r="Z311" s="20">
        <f>IF(A311="","",CHOOSE(WEEKDAY(A311,2),"Mon","Tue","Wed","Thu","Fri","Sat","Sun"))</f>
        <v/>
      </c>
      <c r="AA311" s="26">
        <f>IF(A311="","",DATE(YEAR(A311),MONTH(A311),1))</f>
        <v/>
      </c>
    </row>
    <row r="312">
      <c r="A312" s="27" t="n"/>
      <c r="B312" s="28" t="n"/>
      <c r="C312" s="24" t="n"/>
      <c r="D312" s="24" t="n"/>
      <c r="E312" s="24" t="n"/>
      <c r="F312" s="29" t="n"/>
      <c r="G312" s="29" t="n"/>
      <c r="H312" s="29" t="n"/>
      <c r="I312" s="30" t="n"/>
      <c r="J312" s="31" t="n"/>
      <c r="K312" s="31" t="n"/>
      <c r="L312" s="19">
        <f>IF(OR(K312="",J312="",J312=0),"",K312/J312)</f>
        <v/>
      </c>
      <c r="M312" s="20">
        <f>IF(AND(A312="",C312=""),"",IF(N312="No","Skipped",IF(K312="","Active",IF(K312&gt;0,"Win",IF(K312&lt;0,"Loss","Breakeven")))))</f>
        <v/>
      </c>
      <c r="N312" s="24" t="n"/>
      <c r="O312" s="21" t="n"/>
      <c r="P312" s="24" t="n"/>
      <c r="Q312" s="32" t="n"/>
      <c r="R312" s="24" t="n"/>
      <c r="S312" s="21" t="n"/>
      <c r="T312" s="21" t="n"/>
      <c r="U312" s="21" t="n"/>
      <c r="V312" s="24" t="n"/>
      <c r="W312" s="25">
        <f>IF(K312="","",SUM($K$2:K312))</f>
        <v/>
      </c>
      <c r="X312" s="25">
        <f>IF(W312="","",MAX(0,MAX($W$2:W312)))</f>
        <v/>
      </c>
      <c r="Y312" s="25">
        <f>IF(W312="","",W312-X312)</f>
        <v/>
      </c>
      <c r="Z312" s="20">
        <f>IF(A312="","",CHOOSE(WEEKDAY(A312,2),"Mon","Tue","Wed","Thu","Fri","Sat","Sun"))</f>
        <v/>
      </c>
      <c r="AA312" s="26">
        <f>IF(A312="","",DATE(YEAR(A312),MONTH(A312),1))</f>
        <v/>
      </c>
    </row>
    <row r="313">
      <c r="A313" s="27" t="n"/>
      <c r="B313" s="28" t="n"/>
      <c r="C313" s="24" t="n"/>
      <c r="D313" s="24" t="n"/>
      <c r="E313" s="24" t="n"/>
      <c r="F313" s="29" t="n"/>
      <c r="G313" s="29" t="n"/>
      <c r="H313" s="29" t="n"/>
      <c r="I313" s="30" t="n"/>
      <c r="J313" s="31" t="n"/>
      <c r="K313" s="31" t="n"/>
      <c r="L313" s="19">
        <f>IF(OR(K313="",J313="",J313=0),"",K313/J313)</f>
        <v/>
      </c>
      <c r="M313" s="20">
        <f>IF(AND(A313="",C313=""),"",IF(N313="No","Skipped",IF(K313="","Active",IF(K313&gt;0,"Win",IF(K313&lt;0,"Loss","Breakeven")))))</f>
        <v/>
      </c>
      <c r="N313" s="24" t="n"/>
      <c r="O313" s="21" t="n"/>
      <c r="P313" s="24" t="n"/>
      <c r="Q313" s="32" t="n"/>
      <c r="R313" s="24" t="n"/>
      <c r="S313" s="21" t="n"/>
      <c r="T313" s="21" t="n"/>
      <c r="U313" s="21" t="n"/>
      <c r="V313" s="24" t="n"/>
      <c r="W313" s="25">
        <f>IF(K313="","",SUM($K$2:K313))</f>
        <v/>
      </c>
      <c r="X313" s="25">
        <f>IF(W313="","",MAX(0,MAX($W$2:W313)))</f>
        <v/>
      </c>
      <c r="Y313" s="25">
        <f>IF(W313="","",W313-X313)</f>
        <v/>
      </c>
      <c r="Z313" s="20">
        <f>IF(A313="","",CHOOSE(WEEKDAY(A313,2),"Mon","Tue","Wed","Thu","Fri","Sat","Sun"))</f>
        <v/>
      </c>
      <c r="AA313" s="26">
        <f>IF(A313="","",DATE(YEAR(A313),MONTH(A313),1))</f>
        <v/>
      </c>
    </row>
    <row r="314">
      <c r="A314" s="27" t="n"/>
      <c r="B314" s="28" t="n"/>
      <c r="C314" s="24" t="n"/>
      <c r="D314" s="24" t="n"/>
      <c r="E314" s="24" t="n"/>
      <c r="F314" s="29" t="n"/>
      <c r="G314" s="29" t="n"/>
      <c r="H314" s="29" t="n"/>
      <c r="I314" s="30" t="n"/>
      <c r="J314" s="31" t="n"/>
      <c r="K314" s="31" t="n"/>
      <c r="L314" s="19">
        <f>IF(OR(K314="",J314="",J314=0),"",K314/J314)</f>
        <v/>
      </c>
      <c r="M314" s="20">
        <f>IF(AND(A314="",C314=""),"",IF(N314="No","Skipped",IF(K314="","Active",IF(K314&gt;0,"Win",IF(K314&lt;0,"Loss","Breakeven")))))</f>
        <v/>
      </c>
      <c r="N314" s="24" t="n"/>
      <c r="O314" s="21" t="n"/>
      <c r="P314" s="24" t="n"/>
      <c r="Q314" s="32" t="n"/>
      <c r="R314" s="24" t="n"/>
      <c r="S314" s="21" t="n"/>
      <c r="T314" s="21" t="n"/>
      <c r="U314" s="21" t="n"/>
      <c r="V314" s="24" t="n"/>
      <c r="W314" s="25">
        <f>IF(K314="","",SUM($K$2:K314))</f>
        <v/>
      </c>
      <c r="X314" s="25">
        <f>IF(W314="","",MAX(0,MAX($W$2:W314)))</f>
        <v/>
      </c>
      <c r="Y314" s="25">
        <f>IF(W314="","",W314-X314)</f>
        <v/>
      </c>
      <c r="Z314" s="20">
        <f>IF(A314="","",CHOOSE(WEEKDAY(A314,2),"Mon","Tue","Wed","Thu","Fri","Sat","Sun"))</f>
        <v/>
      </c>
      <c r="AA314" s="26">
        <f>IF(A314="","",DATE(YEAR(A314),MONTH(A314),1))</f>
        <v/>
      </c>
    </row>
    <row r="315">
      <c r="A315" s="27" t="n"/>
      <c r="B315" s="28" t="n"/>
      <c r="C315" s="24" t="n"/>
      <c r="D315" s="24" t="n"/>
      <c r="E315" s="24" t="n"/>
      <c r="F315" s="29" t="n"/>
      <c r="G315" s="29" t="n"/>
      <c r="H315" s="29" t="n"/>
      <c r="I315" s="30" t="n"/>
      <c r="J315" s="31" t="n"/>
      <c r="K315" s="31" t="n"/>
      <c r="L315" s="19">
        <f>IF(OR(K315="",J315="",J315=0),"",K315/J315)</f>
        <v/>
      </c>
      <c r="M315" s="20">
        <f>IF(AND(A315="",C315=""),"",IF(N315="No","Skipped",IF(K315="","Active",IF(K315&gt;0,"Win",IF(K315&lt;0,"Loss","Breakeven")))))</f>
        <v/>
      </c>
      <c r="N315" s="24" t="n"/>
      <c r="O315" s="21" t="n"/>
      <c r="P315" s="24" t="n"/>
      <c r="Q315" s="32" t="n"/>
      <c r="R315" s="24" t="n"/>
      <c r="S315" s="21" t="n"/>
      <c r="T315" s="21" t="n"/>
      <c r="U315" s="21" t="n"/>
      <c r="V315" s="24" t="n"/>
      <c r="W315" s="25">
        <f>IF(K315="","",SUM($K$2:K315))</f>
        <v/>
      </c>
      <c r="X315" s="25">
        <f>IF(W315="","",MAX(0,MAX($W$2:W315)))</f>
        <v/>
      </c>
      <c r="Y315" s="25">
        <f>IF(W315="","",W315-X315)</f>
        <v/>
      </c>
      <c r="Z315" s="20">
        <f>IF(A315="","",CHOOSE(WEEKDAY(A315,2),"Mon","Tue","Wed","Thu","Fri","Sat","Sun"))</f>
        <v/>
      </c>
      <c r="AA315" s="26">
        <f>IF(A315="","",DATE(YEAR(A315),MONTH(A315),1))</f>
        <v/>
      </c>
    </row>
    <row r="316">
      <c r="A316" s="27" t="n"/>
      <c r="B316" s="28" t="n"/>
      <c r="C316" s="24" t="n"/>
      <c r="D316" s="24" t="n"/>
      <c r="E316" s="24" t="n"/>
      <c r="F316" s="29" t="n"/>
      <c r="G316" s="29" t="n"/>
      <c r="H316" s="29" t="n"/>
      <c r="I316" s="30" t="n"/>
      <c r="J316" s="31" t="n"/>
      <c r="K316" s="31" t="n"/>
      <c r="L316" s="19">
        <f>IF(OR(K316="",J316="",J316=0),"",K316/J316)</f>
        <v/>
      </c>
      <c r="M316" s="20">
        <f>IF(AND(A316="",C316=""),"",IF(N316="No","Skipped",IF(K316="","Active",IF(K316&gt;0,"Win",IF(K316&lt;0,"Loss","Breakeven")))))</f>
        <v/>
      </c>
      <c r="N316" s="24" t="n"/>
      <c r="O316" s="21" t="n"/>
      <c r="P316" s="24" t="n"/>
      <c r="Q316" s="32" t="n"/>
      <c r="R316" s="24" t="n"/>
      <c r="S316" s="21" t="n"/>
      <c r="T316" s="21" t="n"/>
      <c r="U316" s="21" t="n"/>
      <c r="V316" s="24" t="n"/>
      <c r="W316" s="25">
        <f>IF(K316="","",SUM($K$2:K316))</f>
        <v/>
      </c>
      <c r="X316" s="25">
        <f>IF(W316="","",MAX(0,MAX($W$2:W316)))</f>
        <v/>
      </c>
      <c r="Y316" s="25">
        <f>IF(W316="","",W316-X316)</f>
        <v/>
      </c>
      <c r="Z316" s="20">
        <f>IF(A316="","",CHOOSE(WEEKDAY(A316,2),"Mon","Tue","Wed","Thu","Fri","Sat","Sun"))</f>
        <v/>
      </c>
      <c r="AA316" s="26">
        <f>IF(A316="","",DATE(YEAR(A316),MONTH(A316),1))</f>
        <v/>
      </c>
    </row>
    <row r="317">
      <c r="A317" s="27" t="n"/>
      <c r="B317" s="28" t="n"/>
      <c r="C317" s="24" t="n"/>
      <c r="D317" s="24" t="n"/>
      <c r="E317" s="24" t="n"/>
      <c r="F317" s="29" t="n"/>
      <c r="G317" s="29" t="n"/>
      <c r="H317" s="29" t="n"/>
      <c r="I317" s="30" t="n"/>
      <c r="J317" s="31" t="n"/>
      <c r="K317" s="31" t="n"/>
      <c r="L317" s="19">
        <f>IF(OR(K317="",J317="",J317=0),"",K317/J317)</f>
        <v/>
      </c>
      <c r="M317" s="20">
        <f>IF(AND(A317="",C317=""),"",IF(N317="No","Skipped",IF(K317="","Active",IF(K317&gt;0,"Win",IF(K317&lt;0,"Loss","Breakeven")))))</f>
        <v/>
      </c>
      <c r="N317" s="24" t="n"/>
      <c r="O317" s="21" t="n"/>
      <c r="P317" s="24" t="n"/>
      <c r="Q317" s="32" t="n"/>
      <c r="R317" s="24" t="n"/>
      <c r="S317" s="21" t="n"/>
      <c r="T317" s="21" t="n"/>
      <c r="U317" s="21" t="n"/>
      <c r="V317" s="24" t="n"/>
      <c r="W317" s="25">
        <f>IF(K317="","",SUM($K$2:K317))</f>
        <v/>
      </c>
      <c r="X317" s="25">
        <f>IF(W317="","",MAX(0,MAX($W$2:W317)))</f>
        <v/>
      </c>
      <c r="Y317" s="25">
        <f>IF(W317="","",W317-X317)</f>
        <v/>
      </c>
      <c r="Z317" s="20">
        <f>IF(A317="","",CHOOSE(WEEKDAY(A317,2),"Mon","Tue","Wed","Thu","Fri","Sat","Sun"))</f>
        <v/>
      </c>
      <c r="AA317" s="26">
        <f>IF(A317="","",DATE(YEAR(A317),MONTH(A317),1))</f>
        <v/>
      </c>
    </row>
    <row r="318">
      <c r="A318" s="27" t="n"/>
      <c r="B318" s="28" t="n"/>
      <c r="C318" s="24" t="n"/>
      <c r="D318" s="24" t="n"/>
      <c r="E318" s="24" t="n"/>
      <c r="F318" s="29" t="n"/>
      <c r="G318" s="29" t="n"/>
      <c r="H318" s="29" t="n"/>
      <c r="I318" s="30" t="n"/>
      <c r="J318" s="31" t="n"/>
      <c r="K318" s="31" t="n"/>
      <c r="L318" s="19">
        <f>IF(OR(K318="",J318="",J318=0),"",K318/J318)</f>
        <v/>
      </c>
      <c r="M318" s="20">
        <f>IF(AND(A318="",C318=""),"",IF(N318="No","Skipped",IF(K318="","Active",IF(K318&gt;0,"Win",IF(K318&lt;0,"Loss","Breakeven")))))</f>
        <v/>
      </c>
      <c r="N318" s="24" t="n"/>
      <c r="O318" s="21" t="n"/>
      <c r="P318" s="24" t="n"/>
      <c r="Q318" s="32" t="n"/>
      <c r="R318" s="24" t="n"/>
      <c r="S318" s="21" t="n"/>
      <c r="T318" s="21" t="n"/>
      <c r="U318" s="21" t="n"/>
      <c r="V318" s="24" t="n"/>
      <c r="W318" s="25">
        <f>IF(K318="","",SUM($K$2:K318))</f>
        <v/>
      </c>
      <c r="X318" s="25">
        <f>IF(W318="","",MAX(0,MAX($W$2:W318)))</f>
        <v/>
      </c>
      <c r="Y318" s="25">
        <f>IF(W318="","",W318-X318)</f>
        <v/>
      </c>
      <c r="Z318" s="20">
        <f>IF(A318="","",CHOOSE(WEEKDAY(A318,2),"Mon","Tue","Wed","Thu","Fri","Sat","Sun"))</f>
        <v/>
      </c>
      <c r="AA318" s="26">
        <f>IF(A318="","",DATE(YEAR(A318),MONTH(A318),1))</f>
        <v/>
      </c>
    </row>
    <row r="319">
      <c r="A319" s="27" t="n"/>
      <c r="B319" s="28" t="n"/>
      <c r="C319" s="24" t="n"/>
      <c r="D319" s="24" t="n"/>
      <c r="E319" s="24" t="n"/>
      <c r="F319" s="29" t="n"/>
      <c r="G319" s="29" t="n"/>
      <c r="H319" s="29" t="n"/>
      <c r="I319" s="30" t="n"/>
      <c r="J319" s="31" t="n"/>
      <c r="K319" s="31" t="n"/>
      <c r="L319" s="19">
        <f>IF(OR(K319="",J319="",J319=0),"",K319/J319)</f>
        <v/>
      </c>
      <c r="M319" s="20">
        <f>IF(AND(A319="",C319=""),"",IF(N319="No","Skipped",IF(K319="","Active",IF(K319&gt;0,"Win",IF(K319&lt;0,"Loss","Breakeven")))))</f>
        <v/>
      </c>
      <c r="N319" s="24" t="n"/>
      <c r="O319" s="21" t="n"/>
      <c r="P319" s="24" t="n"/>
      <c r="Q319" s="32" t="n"/>
      <c r="R319" s="24" t="n"/>
      <c r="S319" s="21" t="n"/>
      <c r="T319" s="21" t="n"/>
      <c r="U319" s="21" t="n"/>
      <c r="V319" s="24" t="n"/>
      <c r="W319" s="25">
        <f>IF(K319="","",SUM($K$2:K319))</f>
        <v/>
      </c>
      <c r="X319" s="25">
        <f>IF(W319="","",MAX(0,MAX($W$2:W319)))</f>
        <v/>
      </c>
      <c r="Y319" s="25">
        <f>IF(W319="","",W319-X319)</f>
        <v/>
      </c>
      <c r="Z319" s="20">
        <f>IF(A319="","",CHOOSE(WEEKDAY(A319,2),"Mon","Tue","Wed","Thu","Fri","Sat","Sun"))</f>
        <v/>
      </c>
      <c r="AA319" s="26">
        <f>IF(A319="","",DATE(YEAR(A319),MONTH(A319),1))</f>
        <v/>
      </c>
    </row>
    <row r="320">
      <c r="A320" s="27" t="n"/>
      <c r="B320" s="28" t="n"/>
      <c r="C320" s="24" t="n"/>
      <c r="D320" s="24" t="n"/>
      <c r="E320" s="24" t="n"/>
      <c r="F320" s="29" t="n"/>
      <c r="G320" s="29" t="n"/>
      <c r="H320" s="29" t="n"/>
      <c r="I320" s="30" t="n"/>
      <c r="J320" s="31" t="n"/>
      <c r="K320" s="31" t="n"/>
      <c r="L320" s="19">
        <f>IF(OR(K320="",J320="",J320=0),"",K320/J320)</f>
        <v/>
      </c>
      <c r="M320" s="20">
        <f>IF(AND(A320="",C320=""),"",IF(N320="No","Skipped",IF(K320="","Active",IF(K320&gt;0,"Win",IF(K320&lt;0,"Loss","Breakeven")))))</f>
        <v/>
      </c>
      <c r="N320" s="24" t="n"/>
      <c r="O320" s="21" t="n"/>
      <c r="P320" s="24" t="n"/>
      <c r="Q320" s="32" t="n"/>
      <c r="R320" s="24" t="n"/>
      <c r="S320" s="21" t="n"/>
      <c r="T320" s="21" t="n"/>
      <c r="U320" s="21" t="n"/>
      <c r="V320" s="24" t="n"/>
      <c r="W320" s="25">
        <f>IF(K320="","",SUM($K$2:K320))</f>
        <v/>
      </c>
      <c r="X320" s="25">
        <f>IF(W320="","",MAX(0,MAX($W$2:W320)))</f>
        <v/>
      </c>
      <c r="Y320" s="25">
        <f>IF(W320="","",W320-X320)</f>
        <v/>
      </c>
      <c r="Z320" s="20">
        <f>IF(A320="","",CHOOSE(WEEKDAY(A320,2),"Mon","Tue","Wed","Thu","Fri","Sat","Sun"))</f>
        <v/>
      </c>
      <c r="AA320" s="26">
        <f>IF(A320="","",DATE(YEAR(A320),MONTH(A320),1))</f>
        <v/>
      </c>
    </row>
    <row r="321">
      <c r="A321" s="27" t="n"/>
      <c r="B321" s="28" t="n"/>
      <c r="C321" s="24" t="n"/>
      <c r="D321" s="24" t="n"/>
      <c r="E321" s="24" t="n"/>
      <c r="F321" s="29" t="n"/>
      <c r="G321" s="29" t="n"/>
      <c r="H321" s="29" t="n"/>
      <c r="I321" s="30" t="n"/>
      <c r="J321" s="31" t="n"/>
      <c r="K321" s="31" t="n"/>
      <c r="L321" s="19">
        <f>IF(OR(K321="",J321="",J321=0),"",K321/J321)</f>
        <v/>
      </c>
      <c r="M321" s="20">
        <f>IF(AND(A321="",C321=""),"",IF(N321="No","Skipped",IF(K321="","Active",IF(K321&gt;0,"Win",IF(K321&lt;0,"Loss","Breakeven")))))</f>
        <v/>
      </c>
      <c r="N321" s="24" t="n"/>
      <c r="O321" s="21" t="n"/>
      <c r="P321" s="24" t="n"/>
      <c r="Q321" s="32" t="n"/>
      <c r="R321" s="24" t="n"/>
      <c r="S321" s="21" t="n"/>
      <c r="T321" s="21" t="n"/>
      <c r="U321" s="21" t="n"/>
      <c r="V321" s="24" t="n"/>
      <c r="W321" s="25">
        <f>IF(K321="","",SUM($K$2:K321))</f>
        <v/>
      </c>
      <c r="X321" s="25">
        <f>IF(W321="","",MAX(0,MAX($W$2:W321)))</f>
        <v/>
      </c>
      <c r="Y321" s="25">
        <f>IF(W321="","",W321-X321)</f>
        <v/>
      </c>
      <c r="Z321" s="20">
        <f>IF(A321="","",CHOOSE(WEEKDAY(A321,2),"Mon","Tue","Wed","Thu","Fri","Sat","Sun"))</f>
        <v/>
      </c>
      <c r="AA321" s="26">
        <f>IF(A321="","",DATE(YEAR(A321),MONTH(A321),1))</f>
        <v/>
      </c>
    </row>
    <row r="322">
      <c r="A322" s="27" t="n"/>
      <c r="B322" s="28" t="n"/>
      <c r="C322" s="24" t="n"/>
      <c r="D322" s="24" t="n"/>
      <c r="E322" s="24" t="n"/>
      <c r="F322" s="29" t="n"/>
      <c r="G322" s="29" t="n"/>
      <c r="H322" s="29" t="n"/>
      <c r="I322" s="30" t="n"/>
      <c r="J322" s="31" t="n"/>
      <c r="K322" s="31" t="n"/>
      <c r="L322" s="19">
        <f>IF(OR(K322="",J322="",J322=0),"",K322/J322)</f>
        <v/>
      </c>
      <c r="M322" s="20">
        <f>IF(AND(A322="",C322=""),"",IF(N322="No","Skipped",IF(K322="","Active",IF(K322&gt;0,"Win",IF(K322&lt;0,"Loss","Breakeven")))))</f>
        <v/>
      </c>
      <c r="N322" s="24" t="n"/>
      <c r="O322" s="21" t="n"/>
      <c r="P322" s="24" t="n"/>
      <c r="Q322" s="32" t="n"/>
      <c r="R322" s="24" t="n"/>
      <c r="S322" s="21" t="n"/>
      <c r="T322" s="21" t="n"/>
      <c r="U322" s="21" t="n"/>
      <c r="V322" s="24" t="n"/>
      <c r="W322" s="25">
        <f>IF(K322="","",SUM($K$2:K322))</f>
        <v/>
      </c>
      <c r="X322" s="25">
        <f>IF(W322="","",MAX(0,MAX($W$2:W322)))</f>
        <v/>
      </c>
      <c r="Y322" s="25">
        <f>IF(W322="","",W322-X322)</f>
        <v/>
      </c>
      <c r="Z322" s="20">
        <f>IF(A322="","",CHOOSE(WEEKDAY(A322,2),"Mon","Tue","Wed","Thu","Fri","Sat","Sun"))</f>
        <v/>
      </c>
      <c r="AA322" s="26">
        <f>IF(A322="","",DATE(YEAR(A322),MONTH(A322),1))</f>
        <v/>
      </c>
    </row>
    <row r="323">
      <c r="A323" s="27" t="n"/>
      <c r="B323" s="28" t="n"/>
      <c r="C323" s="24" t="n"/>
      <c r="D323" s="24" t="n"/>
      <c r="E323" s="24" t="n"/>
      <c r="F323" s="29" t="n"/>
      <c r="G323" s="29" t="n"/>
      <c r="H323" s="29" t="n"/>
      <c r="I323" s="30" t="n"/>
      <c r="J323" s="31" t="n"/>
      <c r="K323" s="31" t="n"/>
      <c r="L323" s="19">
        <f>IF(OR(K323="",J323="",J323=0),"",K323/J323)</f>
        <v/>
      </c>
      <c r="M323" s="20">
        <f>IF(AND(A323="",C323=""),"",IF(N323="No","Skipped",IF(K323="","Active",IF(K323&gt;0,"Win",IF(K323&lt;0,"Loss","Breakeven")))))</f>
        <v/>
      </c>
      <c r="N323" s="24" t="n"/>
      <c r="O323" s="21" t="n"/>
      <c r="P323" s="24" t="n"/>
      <c r="Q323" s="32" t="n"/>
      <c r="R323" s="24" t="n"/>
      <c r="S323" s="21" t="n"/>
      <c r="T323" s="21" t="n"/>
      <c r="U323" s="21" t="n"/>
      <c r="V323" s="24" t="n"/>
      <c r="W323" s="25">
        <f>IF(K323="","",SUM($K$2:K323))</f>
        <v/>
      </c>
      <c r="X323" s="25">
        <f>IF(W323="","",MAX(0,MAX($W$2:W323)))</f>
        <v/>
      </c>
      <c r="Y323" s="25">
        <f>IF(W323="","",W323-X323)</f>
        <v/>
      </c>
      <c r="Z323" s="20">
        <f>IF(A323="","",CHOOSE(WEEKDAY(A323,2),"Mon","Tue","Wed","Thu","Fri","Sat","Sun"))</f>
        <v/>
      </c>
      <c r="AA323" s="26">
        <f>IF(A323="","",DATE(YEAR(A323),MONTH(A323),1))</f>
        <v/>
      </c>
    </row>
    <row r="324">
      <c r="A324" s="27" t="n"/>
      <c r="B324" s="28" t="n"/>
      <c r="C324" s="24" t="n"/>
      <c r="D324" s="24" t="n"/>
      <c r="E324" s="24" t="n"/>
      <c r="F324" s="29" t="n"/>
      <c r="G324" s="29" t="n"/>
      <c r="H324" s="29" t="n"/>
      <c r="I324" s="30" t="n"/>
      <c r="J324" s="31" t="n"/>
      <c r="K324" s="31" t="n"/>
      <c r="L324" s="19">
        <f>IF(OR(K324="",J324="",J324=0),"",K324/J324)</f>
        <v/>
      </c>
      <c r="M324" s="20">
        <f>IF(AND(A324="",C324=""),"",IF(N324="No","Skipped",IF(K324="","Active",IF(K324&gt;0,"Win",IF(K324&lt;0,"Loss","Breakeven")))))</f>
        <v/>
      </c>
      <c r="N324" s="24" t="n"/>
      <c r="O324" s="21" t="n"/>
      <c r="P324" s="24" t="n"/>
      <c r="Q324" s="32" t="n"/>
      <c r="R324" s="24" t="n"/>
      <c r="S324" s="21" t="n"/>
      <c r="T324" s="21" t="n"/>
      <c r="U324" s="21" t="n"/>
      <c r="V324" s="24" t="n"/>
      <c r="W324" s="25">
        <f>IF(K324="","",SUM($K$2:K324))</f>
        <v/>
      </c>
      <c r="X324" s="25">
        <f>IF(W324="","",MAX(0,MAX($W$2:W324)))</f>
        <v/>
      </c>
      <c r="Y324" s="25">
        <f>IF(W324="","",W324-X324)</f>
        <v/>
      </c>
      <c r="Z324" s="20">
        <f>IF(A324="","",CHOOSE(WEEKDAY(A324,2),"Mon","Tue","Wed","Thu","Fri","Sat","Sun"))</f>
        <v/>
      </c>
      <c r="AA324" s="26">
        <f>IF(A324="","",DATE(YEAR(A324),MONTH(A324),1))</f>
        <v/>
      </c>
    </row>
    <row r="325">
      <c r="A325" s="27" t="n"/>
      <c r="B325" s="28" t="n"/>
      <c r="C325" s="24" t="n"/>
      <c r="D325" s="24" t="n"/>
      <c r="E325" s="24" t="n"/>
      <c r="F325" s="29" t="n"/>
      <c r="G325" s="29" t="n"/>
      <c r="H325" s="29" t="n"/>
      <c r="I325" s="30" t="n"/>
      <c r="J325" s="31" t="n"/>
      <c r="K325" s="31" t="n"/>
      <c r="L325" s="19">
        <f>IF(OR(K325="",J325="",J325=0),"",K325/J325)</f>
        <v/>
      </c>
      <c r="M325" s="20">
        <f>IF(AND(A325="",C325=""),"",IF(N325="No","Skipped",IF(K325="","Active",IF(K325&gt;0,"Win",IF(K325&lt;0,"Loss","Breakeven")))))</f>
        <v/>
      </c>
      <c r="N325" s="24" t="n"/>
      <c r="O325" s="21" t="n"/>
      <c r="P325" s="24" t="n"/>
      <c r="Q325" s="32" t="n"/>
      <c r="R325" s="24" t="n"/>
      <c r="S325" s="21" t="n"/>
      <c r="T325" s="21" t="n"/>
      <c r="U325" s="21" t="n"/>
      <c r="V325" s="24" t="n"/>
      <c r="W325" s="25">
        <f>IF(K325="","",SUM($K$2:K325))</f>
        <v/>
      </c>
      <c r="X325" s="25">
        <f>IF(W325="","",MAX(0,MAX($W$2:W325)))</f>
        <v/>
      </c>
      <c r="Y325" s="25">
        <f>IF(W325="","",W325-X325)</f>
        <v/>
      </c>
      <c r="Z325" s="20">
        <f>IF(A325="","",CHOOSE(WEEKDAY(A325,2),"Mon","Tue","Wed","Thu","Fri","Sat","Sun"))</f>
        <v/>
      </c>
      <c r="AA325" s="26">
        <f>IF(A325="","",DATE(YEAR(A325),MONTH(A325),1))</f>
        <v/>
      </c>
    </row>
    <row r="326">
      <c r="A326" s="27" t="n"/>
      <c r="B326" s="28" t="n"/>
      <c r="C326" s="24" t="n"/>
      <c r="D326" s="24" t="n"/>
      <c r="E326" s="24" t="n"/>
      <c r="F326" s="29" t="n"/>
      <c r="G326" s="29" t="n"/>
      <c r="H326" s="29" t="n"/>
      <c r="I326" s="30" t="n"/>
      <c r="J326" s="31" t="n"/>
      <c r="K326" s="31" t="n"/>
      <c r="L326" s="19">
        <f>IF(OR(K326="",J326="",J326=0),"",K326/J326)</f>
        <v/>
      </c>
      <c r="M326" s="20">
        <f>IF(AND(A326="",C326=""),"",IF(N326="No","Skipped",IF(K326="","Active",IF(K326&gt;0,"Win",IF(K326&lt;0,"Loss","Breakeven")))))</f>
        <v/>
      </c>
      <c r="N326" s="24" t="n"/>
      <c r="O326" s="21" t="n"/>
      <c r="P326" s="24" t="n"/>
      <c r="Q326" s="32" t="n"/>
      <c r="R326" s="24" t="n"/>
      <c r="S326" s="21" t="n"/>
      <c r="T326" s="21" t="n"/>
      <c r="U326" s="21" t="n"/>
      <c r="V326" s="24" t="n"/>
      <c r="W326" s="25">
        <f>IF(K326="","",SUM($K$2:K326))</f>
        <v/>
      </c>
      <c r="X326" s="25">
        <f>IF(W326="","",MAX(0,MAX($W$2:W326)))</f>
        <v/>
      </c>
      <c r="Y326" s="25">
        <f>IF(W326="","",W326-X326)</f>
        <v/>
      </c>
      <c r="Z326" s="20">
        <f>IF(A326="","",CHOOSE(WEEKDAY(A326,2),"Mon","Tue","Wed","Thu","Fri","Sat","Sun"))</f>
        <v/>
      </c>
      <c r="AA326" s="26">
        <f>IF(A326="","",DATE(YEAR(A326),MONTH(A326),1))</f>
        <v/>
      </c>
    </row>
    <row r="327">
      <c r="A327" s="27" t="n"/>
      <c r="B327" s="28" t="n"/>
      <c r="C327" s="24" t="n"/>
      <c r="D327" s="24" t="n"/>
      <c r="E327" s="24" t="n"/>
      <c r="F327" s="29" t="n"/>
      <c r="G327" s="29" t="n"/>
      <c r="H327" s="29" t="n"/>
      <c r="I327" s="30" t="n"/>
      <c r="J327" s="31" t="n"/>
      <c r="K327" s="31" t="n"/>
      <c r="L327" s="19">
        <f>IF(OR(K327="",J327="",J327=0),"",K327/J327)</f>
        <v/>
      </c>
      <c r="M327" s="20">
        <f>IF(AND(A327="",C327=""),"",IF(N327="No","Skipped",IF(K327="","Active",IF(K327&gt;0,"Win",IF(K327&lt;0,"Loss","Breakeven")))))</f>
        <v/>
      </c>
      <c r="N327" s="24" t="n"/>
      <c r="O327" s="21" t="n"/>
      <c r="P327" s="24" t="n"/>
      <c r="Q327" s="32" t="n"/>
      <c r="R327" s="24" t="n"/>
      <c r="S327" s="21" t="n"/>
      <c r="T327" s="21" t="n"/>
      <c r="U327" s="21" t="n"/>
      <c r="V327" s="24" t="n"/>
      <c r="W327" s="25">
        <f>IF(K327="","",SUM($K$2:K327))</f>
        <v/>
      </c>
      <c r="X327" s="25">
        <f>IF(W327="","",MAX(0,MAX($W$2:W327)))</f>
        <v/>
      </c>
      <c r="Y327" s="25">
        <f>IF(W327="","",W327-X327)</f>
        <v/>
      </c>
      <c r="Z327" s="20">
        <f>IF(A327="","",CHOOSE(WEEKDAY(A327,2),"Mon","Tue","Wed","Thu","Fri","Sat","Sun"))</f>
        <v/>
      </c>
      <c r="AA327" s="26">
        <f>IF(A327="","",DATE(YEAR(A327),MONTH(A327),1))</f>
        <v/>
      </c>
    </row>
    <row r="328">
      <c r="A328" s="27" t="n"/>
      <c r="B328" s="28" t="n"/>
      <c r="C328" s="24" t="n"/>
      <c r="D328" s="24" t="n"/>
      <c r="E328" s="24" t="n"/>
      <c r="F328" s="29" t="n"/>
      <c r="G328" s="29" t="n"/>
      <c r="H328" s="29" t="n"/>
      <c r="I328" s="30" t="n"/>
      <c r="J328" s="31" t="n"/>
      <c r="K328" s="31" t="n"/>
      <c r="L328" s="19">
        <f>IF(OR(K328="",J328="",J328=0),"",K328/J328)</f>
        <v/>
      </c>
      <c r="M328" s="20">
        <f>IF(AND(A328="",C328=""),"",IF(N328="No","Skipped",IF(K328="","Active",IF(K328&gt;0,"Win",IF(K328&lt;0,"Loss","Breakeven")))))</f>
        <v/>
      </c>
      <c r="N328" s="24" t="n"/>
      <c r="O328" s="21" t="n"/>
      <c r="P328" s="24" t="n"/>
      <c r="Q328" s="32" t="n"/>
      <c r="R328" s="24" t="n"/>
      <c r="S328" s="21" t="n"/>
      <c r="T328" s="21" t="n"/>
      <c r="U328" s="21" t="n"/>
      <c r="V328" s="24" t="n"/>
      <c r="W328" s="25">
        <f>IF(K328="","",SUM($K$2:K328))</f>
        <v/>
      </c>
      <c r="X328" s="25">
        <f>IF(W328="","",MAX(0,MAX($W$2:W328)))</f>
        <v/>
      </c>
      <c r="Y328" s="25">
        <f>IF(W328="","",W328-X328)</f>
        <v/>
      </c>
      <c r="Z328" s="20">
        <f>IF(A328="","",CHOOSE(WEEKDAY(A328,2),"Mon","Tue","Wed","Thu","Fri","Sat","Sun"))</f>
        <v/>
      </c>
      <c r="AA328" s="26">
        <f>IF(A328="","",DATE(YEAR(A328),MONTH(A328),1))</f>
        <v/>
      </c>
    </row>
    <row r="329">
      <c r="A329" s="27" t="n"/>
      <c r="B329" s="28" t="n"/>
      <c r="C329" s="24" t="n"/>
      <c r="D329" s="24" t="n"/>
      <c r="E329" s="24" t="n"/>
      <c r="F329" s="29" t="n"/>
      <c r="G329" s="29" t="n"/>
      <c r="H329" s="29" t="n"/>
      <c r="I329" s="30" t="n"/>
      <c r="J329" s="31" t="n"/>
      <c r="K329" s="31" t="n"/>
      <c r="L329" s="19">
        <f>IF(OR(K329="",J329="",J329=0),"",K329/J329)</f>
        <v/>
      </c>
      <c r="M329" s="20">
        <f>IF(AND(A329="",C329=""),"",IF(N329="No","Skipped",IF(K329="","Active",IF(K329&gt;0,"Win",IF(K329&lt;0,"Loss","Breakeven")))))</f>
        <v/>
      </c>
      <c r="N329" s="24" t="n"/>
      <c r="O329" s="21" t="n"/>
      <c r="P329" s="24" t="n"/>
      <c r="Q329" s="32" t="n"/>
      <c r="R329" s="24" t="n"/>
      <c r="S329" s="21" t="n"/>
      <c r="T329" s="21" t="n"/>
      <c r="U329" s="21" t="n"/>
      <c r="V329" s="24" t="n"/>
      <c r="W329" s="25">
        <f>IF(K329="","",SUM($K$2:K329))</f>
        <v/>
      </c>
      <c r="X329" s="25">
        <f>IF(W329="","",MAX(0,MAX($W$2:W329)))</f>
        <v/>
      </c>
      <c r="Y329" s="25">
        <f>IF(W329="","",W329-X329)</f>
        <v/>
      </c>
      <c r="Z329" s="20">
        <f>IF(A329="","",CHOOSE(WEEKDAY(A329,2),"Mon","Tue","Wed","Thu","Fri","Sat","Sun"))</f>
        <v/>
      </c>
      <c r="AA329" s="26">
        <f>IF(A329="","",DATE(YEAR(A329),MONTH(A329),1))</f>
        <v/>
      </c>
    </row>
    <row r="330">
      <c r="A330" s="27" t="n"/>
      <c r="B330" s="28" t="n"/>
      <c r="C330" s="24" t="n"/>
      <c r="D330" s="24" t="n"/>
      <c r="E330" s="24" t="n"/>
      <c r="F330" s="29" t="n"/>
      <c r="G330" s="29" t="n"/>
      <c r="H330" s="29" t="n"/>
      <c r="I330" s="30" t="n"/>
      <c r="J330" s="31" t="n"/>
      <c r="K330" s="31" t="n"/>
      <c r="L330" s="19">
        <f>IF(OR(K330="",J330="",J330=0),"",K330/J330)</f>
        <v/>
      </c>
      <c r="M330" s="20">
        <f>IF(AND(A330="",C330=""),"",IF(N330="No","Skipped",IF(K330="","Active",IF(K330&gt;0,"Win",IF(K330&lt;0,"Loss","Breakeven")))))</f>
        <v/>
      </c>
      <c r="N330" s="24" t="n"/>
      <c r="O330" s="21" t="n"/>
      <c r="P330" s="24" t="n"/>
      <c r="Q330" s="32" t="n"/>
      <c r="R330" s="24" t="n"/>
      <c r="S330" s="21" t="n"/>
      <c r="T330" s="21" t="n"/>
      <c r="U330" s="21" t="n"/>
      <c r="V330" s="24" t="n"/>
      <c r="W330" s="25">
        <f>IF(K330="","",SUM($K$2:K330))</f>
        <v/>
      </c>
      <c r="X330" s="25">
        <f>IF(W330="","",MAX(0,MAX($W$2:W330)))</f>
        <v/>
      </c>
      <c r="Y330" s="25">
        <f>IF(W330="","",W330-X330)</f>
        <v/>
      </c>
      <c r="Z330" s="20">
        <f>IF(A330="","",CHOOSE(WEEKDAY(A330,2),"Mon","Tue","Wed","Thu","Fri","Sat","Sun"))</f>
        <v/>
      </c>
      <c r="AA330" s="26">
        <f>IF(A330="","",DATE(YEAR(A330),MONTH(A330),1))</f>
        <v/>
      </c>
    </row>
    <row r="331">
      <c r="A331" s="27" t="n"/>
      <c r="B331" s="28" t="n"/>
      <c r="C331" s="24" t="n"/>
      <c r="D331" s="24" t="n"/>
      <c r="E331" s="24" t="n"/>
      <c r="F331" s="29" t="n"/>
      <c r="G331" s="29" t="n"/>
      <c r="H331" s="29" t="n"/>
      <c r="I331" s="30" t="n"/>
      <c r="J331" s="31" t="n"/>
      <c r="K331" s="31" t="n"/>
      <c r="L331" s="19">
        <f>IF(OR(K331="",J331="",J331=0),"",K331/J331)</f>
        <v/>
      </c>
      <c r="M331" s="20">
        <f>IF(AND(A331="",C331=""),"",IF(N331="No","Skipped",IF(K331="","Active",IF(K331&gt;0,"Win",IF(K331&lt;0,"Loss","Breakeven")))))</f>
        <v/>
      </c>
      <c r="N331" s="24" t="n"/>
      <c r="O331" s="21" t="n"/>
      <c r="P331" s="24" t="n"/>
      <c r="Q331" s="32" t="n"/>
      <c r="R331" s="24" t="n"/>
      <c r="S331" s="21" t="n"/>
      <c r="T331" s="21" t="n"/>
      <c r="U331" s="21" t="n"/>
      <c r="V331" s="24" t="n"/>
      <c r="W331" s="25">
        <f>IF(K331="","",SUM($K$2:K331))</f>
        <v/>
      </c>
      <c r="X331" s="25">
        <f>IF(W331="","",MAX(0,MAX($W$2:W331)))</f>
        <v/>
      </c>
      <c r="Y331" s="25">
        <f>IF(W331="","",W331-X331)</f>
        <v/>
      </c>
      <c r="Z331" s="20">
        <f>IF(A331="","",CHOOSE(WEEKDAY(A331,2),"Mon","Tue","Wed","Thu","Fri","Sat","Sun"))</f>
        <v/>
      </c>
      <c r="AA331" s="26">
        <f>IF(A331="","",DATE(YEAR(A331),MONTH(A331),1))</f>
        <v/>
      </c>
    </row>
    <row r="332">
      <c r="A332" s="27" t="n"/>
      <c r="B332" s="28" t="n"/>
      <c r="C332" s="24" t="n"/>
      <c r="D332" s="24" t="n"/>
      <c r="E332" s="24" t="n"/>
      <c r="F332" s="29" t="n"/>
      <c r="G332" s="29" t="n"/>
      <c r="H332" s="29" t="n"/>
      <c r="I332" s="30" t="n"/>
      <c r="J332" s="31" t="n"/>
      <c r="K332" s="31" t="n"/>
      <c r="L332" s="19">
        <f>IF(OR(K332="",J332="",J332=0),"",K332/J332)</f>
        <v/>
      </c>
      <c r="M332" s="20">
        <f>IF(AND(A332="",C332=""),"",IF(N332="No","Skipped",IF(K332="","Active",IF(K332&gt;0,"Win",IF(K332&lt;0,"Loss","Breakeven")))))</f>
        <v/>
      </c>
      <c r="N332" s="24" t="n"/>
      <c r="O332" s="21" t="n"/>
      <c r="P332" s="24" t="n"/>
      <c r="Q332" s="32" t="n"/>
      <c r="R332" s="24" t="n"/>
      <c r="S332" s="21" t="n"/>
      <c r="T332" s="21" t="n"/>
      <c r="U332" s="21" t="n"/>
      <c r="V332" s="24" t="n"/>
      <c r="W332" s="25">
        <f>IF(K332="","",SUM($K$2:K332))</f>
        <v/>
      </c>
      <c r="X332" s="25">
        <f>IF(W332="","",MAX(0,MAX($W$2:W332)))</f>
        <v/>
      </c>
      <c r="Y332" s="25">
        <f>IF(W332="","",W332-X332)</f>
        <v/>
      </c>
      <c r="Z332" s="20">
        <f>IF(A332="","",CHOOSE(WEEKDAY(A332,2),"Mon","Tue","Wed","Thu","Fri","Sat","Sun"))</f>
        <v/>
      </c>
      <c r="AA332" s="26">
        <f>IF(A332="","",DATE(YEAR(A332),MONTH(A332),1))</f>
        <v/>
      </c>
    </row>
    <row r="333">
      <c r="A333" s="27" t="n"/>
      <c r="B333" s="28" t="n"/>
      <c r="C333" s="24" t="n"/>
      <c r="D333" s="24" t="n"/>
      <c r="E333" s="24" t="n"/>
      <c r="F333" s="29" t="n"/>
      <c r="G333" s="29" t="n"/>
      <c r="H333" s="29" t="n"/>
      <c r="I333" s="30" t="n"/>
      <c r="J333" s="31" t="n"/>
      <c r="K333" s="31" t="n"/>
      <c r="L333" s="19">
        <f>IF(OR(K333="",J333="",J333=0),"",K333/J333)</f>
        <v/>
      </c>
      <c r="M333" s="20">
        <f>IF(AND(A333="",C333=""),"",IF(N333="No","Skipped",IF(K333="","Active",IF(K333&gt;0,"Win",IF(K333&lt;0,"Loss","Breakeven")))))</f>
        <v/>
      </c>
      <c r="N333" s="24" t="n"/>
      <c r="O333" s="21" t="n"/>
      <c r="P333" s="24" t="n"/>
      <c r="Q333" s="32" t="n"/>
      <c r="R333" s="24" t="n"/>
      <c r="S333" s="21" t="n"/>
      <c r="T333" s="21" t="n"/>
      <c r="U333" s="21" t="n"/>
      <c r="V333" s="24" t="n"/>
      <c r="W333" s="25">
        <f>IF(K333="","",SUM($K$2:K333))</f>
        <v/>
      </c>
      <c r="X333" s="25">
        <f>IF(W333="","",MAX(0,MAX($W$2:W333)))</f>
        <v/>
      </c>
      <c r="Y333" s="25">
        <f>IF(W333="","",W333-X333)</f>
        <v/>
      </c>
      <c r="Z333" s="20">
        <f>IF(A333="","",CHOOSE(WEEKDAY(A333,2),"Mon","Tue","Wed","Thu","Fri","Sat","Sun"))</f>
        <v/>
      </c>
      <c r="AA333" s="26">
        <f>IF(A333="","",DATE(YEAR(A333),MONTH(A333),1))</f>
        <v/>
      </c>
    </row>
    <row r="334">
      <c r="A334" s="27" t="n"/>
      <c r="B334" s="28" t="n"/>
      <c r="C334" s="24" t="n"/>
      <c r="D334" s="24" t="n"/>
      <c r="E334" s="24" t="n"/>
      <c r="F334" s="29" t="n"/>
      <c r="G334" s="29" t="n"/>
      <c r="H334" s="29" t="n"/>
      <c r="I334" s="30" t="n"/>
      <c r="J334" s="31" t="n"/>
      <c r="K334" s="31" t="n"/>
      <c r="L334" s="19">
        <f>IF(OR(K334="",J334="",J334=0),"",K334/J334)</f>
        <v/>
      </c>
      <c r="M334" s="20">
        <f>IF(AND(A334="",C334=""),"",IF(N334="No","Skipped",IF(K334="","Active",IF(K334&gt;0,"Win",IF(K334&lt;0,"Loss","Breakeven")))))</f>
        <v/>
      </c>
      <c r="N334" s="24" t="n"/>
      <c r="O334" s="21" t="n"/>
      <c r="P334" s="24" t="n"/>
      <c r="Q334" s="32" t="n"/>
      <c r="R334" s="24" t="n"/>
      <c r="S334" s="21" t="n"/>
      <c r="T334" s="21" t="n"/>
      <c r="U334" s="21" t="n"/>
      <c r="V334" s="24" t="n"/>
      <c r="W334" s="25">
        <f>IF(K334="","",SUM($K$2:K334))</f>
        <v/>
      </c>
      <c r="X334" s="25">
        <f>IF(W334="","",MAX(0,MAX($W$2:W334)))</f>
        <v/>
      </c>
      <c r="Y334" s="25">
        <f>IF(W334="","",W334-X334)</f>
        <v/>
      </c>
      <c r="Z334" s="20">
        <f>IF(A334="","",CHOOSE(WEEKDAY(A334,2),"Mon","Tue","Wed","Thu","Fri","Sat","Sun"))</f>
        <v/>
      </c>
      <c r="AA334" s="26">
        <f>IF(A334="","",DATE(YEAR(A334),MONTH(A334),1))</f>
        <v/>
      </c>
    </row>
    <row r="335">
      <c r="A335" s="27" t="n"/>
      <c r="B335" s="28" t="n"/>
      <c r="C335" s="24" t="n"/>
      <c r="D335" s="24" t="n"/>
      <c r="E335" s="24" t="n"/>
      <c r="F335" s="29" t="n"/>
      <c r="G335" s="29" t="n"/>
      <c r="H335" s="29" t="n"/>
      <c r="I335" s="30" t="n"/>
      <c r="J335" s="31" t="n"/>
      <c r="K335" s="31" t="n"/>
      <c r="L335" s="19">
        <f>IF(OR(K335="",J335="",J335=0),"",K335/J335)</f>
        <v/>
      </c>
      <c r="M335" s="20">
        <f>IF(AND(A335="",C335=""),"",IF(N335="No","Skipped",IF(K335="","Active",IF(K335&gt;0,"Win",IF(K335&lt;0,"Loss","Breakeven")))))</f>
        <v/>
      </c>
      <c r="N335" s="24" t="n"/>
      <c r="O335" s="21" t="n"/>
      <c r="P335" s="24" t="n"/>
      <c r="Q335" s="32" t="n"/>
      <c r="R335" s="24" t="n"/>
      <c r="S335" s="21" t="n"/>
      <c r="T335" s="21" t="n"/>
      <c r="U335" s="21" t="n"/>
      <c r="V335" s="24" t="n"/>
      <c r="W335" s="25">
        <f>IF(K335="","",SUM($K$2:K335))</f>
        <v/>
      </c>
      <c r="X335" s="25">
        <f>IF(W335="","",MAX(0,MAX($W$2:W335)))</f>
        <v/>
      </c>
      <c r="Y335" s="25">
        <f>IF(W335="","",W335-X335)</f>
        <v/>
      </c>
      <c r="Z335" s="20">
        <f>IF(A335="","",CHOOSE(WEEKDAY(A335,2),"Mon","Tue","Wed","Thu","Fri","Sat","Sun"))</f>
        <v/>
      </c>
      <c r="AA335" s="26">
        <f>IF(A335="","",DATE(YEAR(A335),MONTH(A335),1))</f>
        <v/>
      </c>
    </row>
    <row r="336">
      <c r="A336" s="27" t="n"/>
      <c r="B336" s="28" t="n"/>
      <c r="C336" s="24" t="n"/>
      <c r="D336" s="24" t="n"/>
      <c r="E336" s="24" t="n"/>
      <c r="F336" s="29" t="n"/>
      <c r="G336" s="29" t="n"/>
      <c r="H336" s="29" t="n"/>
      <c r="I336" s="30" t="n"/>
      <c r="J336" s="31" t="n"/>
      <c r="K336" s="31" t="n"/>
      <c r="L336" s="19">
        <f>IF(OR(K336="",J336="",J336=0),"",K336/J336)</f>
        <v/>
      </c>
      <c r="M336" s="20">
        <f>IF(AND(A336="",C336=""),"",IF(N336="No","Skipped",IF(K336="","Active",IF(K336&gt;0,"Win",IF(K336&lt;0,"Loss","Breakeven")))))</f>
        <v/>
      </c>
      <c r="N336" s="24" t="n"/>
      <c r="O336" s="21" t="n"/>
      <c r="P336" s="24" t="n"/>
      <c r="Q336" s="32" t="n"/>
      <c r="R336" s="24" t="n"/>
      <c r="S336" s="21" t="n"/>
      <c r="T336" s="21" t="n"/>
      <c r="U336" s="21" t="n"/>
      <c r="V336" s="24" t="n"/>
      <c r="W336" s="25">
        <f>IF(K336="","",SUM($K$2:K336))</f>
        <v/>
      </c>
      <c r="X336" s="25">
        <f>IF(W336="","",MAX(0,MAX($W$2:W336)))</f>
        <v/>
      </c>
      <c r="Y336" s="25">
        <f>IF(W336="","",W336-X336)</f>
        <v/>
      </c>
      <c r="Z336" s="20">
        <f>IF(A336="","",CHOOSE(WEEKDAY(A336,2),"Mon","Tue","Wed","Thu","Fri","Sat","Sun"))</f>
        <v/>
      </c>
      <c r="AA336" s="26">
        <f>IF(A336="","",DATE(YEAR(A336),MONTH(A336),1))</f>
        <v/>
      </c>
    </row>
    <row r="337">
      <c r="A337" s="27" t="n"/>
      <c r="B337" s="28" t="n"/>
      <c r="C337" s="24" t="n"/>
      <c r="D337" s="24" t="n"/>
      <c r="E337" s="24" t="n"/>
      <c r="F337" s="29" t="n"/>
      <c r="G337" s="29" t="n"/>
      <c r="H337" s="29" t="n"/>
      <c r="I337" s="30" t="n"/>
      <c r="J337" s="31" t="n"/>
      <c r="K337" s="31" t="n"/>
      <c r="L337" s="19">
        <f>IF(OR(K337="",J337="",J337=0),"",K337/J337)</f>
        <v/>
      </c>
      <c r="M337" s="20">
        <f>IF(AND(A337="",C337=""),"",IF(N337="No","Skipped",IF(K337="","Active",IF(K337&gt;0,"Win",IF(K337&lt;0,"Loss","Breakeven")))))</f>
        <v/>
      </c>
      <c r="N337" s="24" t="n"/>
      <c r="O337" s="21" t="n"/>
      <c r="P337" s="24" t="n"/>
      <c r="Q337" s="32" t="n"/>
      <c r="R337" s="24" t="n"/>
      <c r="S337" s="21" t="n"/>
      <c r="T337" s="21" t="n"/>
      <c r="U337" s="21" t="n"/>
      <c r="V337" s="24" t="n"/>
      <c r="W337" s="25">
        <f>IF(K337="","",SUM($K$2:K337))</f>
        <v/>
      </c>
      <c r="X337" s="25">
        <f>IF(W337="","",MAX(0,MAX($W$2:W337)))</f>
        <v/>
      </c>
      <c r="Y337" s="25">
        <f>IF(W337="","",W337-X337)</f>
        <v/>
      </c>
      <c r="Z337" s="20">
        <f>IF(A337="","",CHOOSE(WEEKDAY(A337,2),"Mon","Tue","Wed","Thu","Fri","Sat","Sun"))</f>
        <v/>
      </c>
      <c r="AA337" s="26">
        <f>IF(A337="","",DATE(YEAR(A337),MONTH(A337),1))</f>
        <v/>
      </c>
    </row>
    <row r="338">
      <c r="A338" s="27" t="n"/>
      <c r="B338" s="28" t="n"/>
      <c r="C338" s="24" t="n"/>
      <c r="D338" s="24" t="n"/>
      <c r="E338" s="24" t="n"/>
      <c r="F338" s="29" t="n"/>
      <c r="G338" s="29" t="n"/>
      <c r="H338" s="29" t="n"/>
      <c r="I338" s="30" t="n"/>
      <c r="J338" s="31" t="n"/>
      <c r="K338" s="31" t="n"/>
      <c r="L338" s="19">
        <f>IF(OR(K338="",J338="",J338=0),"",K338/J338)</f>
        <v/>
      </c>
      <c r="M338" s="20">
        <f>IF(AND(A338="",C338=""),"",IF(N338="No","Skipped",IF(K338="","Active",IF(K338&gt;0,"Win",IF(K338&lt;0,"Loss","Breakeven")))))</f>
        <v/>
      </c>
      <c r="N338" s="24" t="n"/>
      <c r="O338" s="21" t="n"/>
      <c r="P338" s="24" t="n"/>
      <c r="Q338" s="32" t="n"/>
      <c r="R338" s="24" t="n"/>
      <c r="S338" s="21" t="n"/>
      <c r="T338" s="21" t="n"/>
      <c r="U338" s="21" t="n"/>
      <c r="V338" s="24" t="n"/>
      <c r="W338" s="25">
        <f>IF(K338="","",SUM($K$2:K338))</f>
        <v/>
      </c>
      <c r="X338" s="25">
        <f>IF(W338="","",MAX(0,MAX($W$2:W338)))</f>
        <v/>
      </c>
      <c r="Y338" s="25">
        <f>IF(W338="","",W338-X338)</f>
        <v/>
      </c>
      <c r="Z338" s="20">
        <f>IF(A338="","",CHOOSE(WEEKDAY(A338,2),"Mon","Tue","Wed","Thu","Fri","Sat","Sun"))</f>
        <v/>
      </c>
      <c r="AA338" s="26">
        <f>IF(A338="","",DATE(YEAR(A338),MONTH(A338),1))</f>
        <v/>
      </c>
    </row>
    <row r="339">
      <c r="A339" s="27" t="n"/>
      <c r="B339" s="28" t="n"/>
      <c r="C339" s="24" t="n"/>
      <c r="D339" s="24" t="n"/>
      <c r="E339" s="24" t="n"/>
      <c r="F339" s="29" t="n"/>
      <c r="G339" s="29" t="n"/>
      <c r="H339" s="29" t="n"/>
      <c r="I339" s="30" t="n"/>
      <c r="J339" s="31" t="n"/>
      <c r="K339" s="31" t="n"/>
      <c r="L339" s="19">
        <f>IF(OR(K339="",J339="",J339=0),"",K339/J339)</f>
        <v/>
      </c>
      <c r="M339" s="20">
        <f>IF(AND(A339="",C339=""),"",IF(N339="No","Skipped",IF(K339="","Active",IF(K339&gt;0,"Win",IF(K339&lt;0,"Loss","Breakeven")))))</f>
        <v/>
      </c>
      <c r="N339" s="24" t="n"/>
      <c r="O339" s="21" t="n"/>
      <c r="P339" s="24" t="n"/>
      <c r="Q339" s="32" t="n"/>
      <c r="R339" s="24" t="n"/>
      <c r="S339" s="21" t="n"/>
      <c r="T339" s="21" t="n"/>
      <c r="U339" s="21" t="n"/>
      <c r="V339" s="24" t="n"/>
      <c r="W339" s="25">
        <f>IF(K339="","",SUM($K$2:K339))</f>
        <v/>
      </c>
      <c r="X339" s="25">
        <f>IF(W339="","",MAX(0,MAX($W$2:W339)))</f>
        <v/>
      </c>
      <c r="Y339" s="25">
        <f>IF(W339="","",W339-X339)</f>
        <v/>
      </c>
      <c r="Z339" s="20">
        <f>IF(A339="","",CHOOSE(WEEKDAY(A339,2),"Mon","Tue","Wed","Thu","Fri","Sat","Sun"))</f>
        <v/>
      </c>
      <c r="AA339" s="26">
        <f>IF(A339="","",DATE(YEAR(A339),MONTH(A339),1))</f>
        <v/>
      </c>
    </row>
    <row r="340">
      <c r="A340" s="27" t="n"/>
      <c r="B340" s="28" t="n"/>
      <c r="C340" s="24" t="n"/>
      <c r="D340" s="24" t="n"/>
      <c r="E340" s="24" t="n"/>
      <c r="F340" s="29" t="n"/>
      <c r="G340" s="29" t="n"/>
      <c r="H340" s="29" t="n"/>
      <c r="I340" s="30" t="n"/>
      <c r="J340" s="31" t="n"/>
      <c r="K340" s="31" t="n"/>
      <c r="L340" s="19">
        <f>IF(OR(K340="",J340="",J340=0),"",K340/J340)</f>
        <v/>
      </c>
      <c r="M340" s="20">
        <f>IF(AND(A340="",C340=""),"",IF(N340="No","Skipped",IF(K340="","Active",IF(K340&gt;0,"Win",IF(K340&lt;0,"Loss","Breakeven")))))</f>
        <v/>
      </c>
      <c r="N340" s="24" t="n"/>
      <c r="O340" s="21" t="n"/>
      <c r="P340" s="24" t="n"/>
      <c r="Q340" s="32" t="n"/>
      <c r="R340" s="24" t="n"/>
      <c r="S340" s="21" t="n"/>
      <c r="T340" s="21" t="n"/>
      <c r="U340" s="21" t="n"/>
      <c r="V340" s="24" t="n"/>
      <c r="W340" s="25">
        <f>IF(K340="","",SUM($K$2:K340))</f>
        <v/>
      </c>
      <c r="X340" s="25">
        <f>IF(W340="","",MAX(0,MAX($W$2:W340)))</f>
        <v/>
      </c>
      <c r="Y340" s="25">
        <f>IF(W340="","",W340-X340)</f>
        <v/>
      </c>
      <c r="Z340" s="20">
        <f>IF(A340="","",CHOOSE(WEEKDAY(A340,2),"Mon","Tue","Wed","Thu","Fri","Sat","Sun"))</f>
        <v/>
      </c>
      <c r="AA340" s="26">
        <f>IF(A340="","",DATE(YEAR(A340),MONTH(A340),1))</f>
        <v/>
      </c>
    </row>
    <row r="341">
      <c r="A341" s="27" t="n"/>
      <c r="B341" s="28" t="n"/>
      <c r="C341" s="24" t="n"/>
      <c r="D341" s="24" t="n"/>
      <c r="E341" s="24" t="n"/>
      <c r="F341" s="29" t="n"/>
      <c r="G341" s="29" t="n"/>
      <c r="H341" s="29" t="n"/>
      <c r="I341" s="30" t="n"/>
      <c r="J341" s="31" t="n"/>
      <c r="K341" s="31" t="n"/>
      <c r="L341" s="19">
        <f>IF(OR(K341="",J341="",J341=0),"",K341/J341)</f>
        <v/>
      </c>
      <c r="M341" s="20">
        <f>IF(AND(A341="",C341=""),"",IF(N341="No","Skipped",IF(K341="","Active",IF(K341&gt;0,"Win",IF(K341&lt;0,"Loss","Breakeven")))))</f>
        <v/>
      </c>
      <c r="N341" s="24" t="n"/>
      <c r="O341" s="21" t="n"/>
      <c r="P341" s="24" t="n"/>
      <c r="Q341" s="32" t="n"/>
      <c r="R341" s="24" t="n"/>
      <c r="S341" s="21" t="n"/>
      <c r="T341" s="21" t="n"/>
      <c r="U341" s="21" t="n"/>
      <c r="V341" s="24" t="n"/>
      <c r="W341" s="25">
        <f>IF(K341="","",SUM($K$2:K341))</f>
        <v/>
      </c>
      <c r="X341" s="25">
        <f>IF(W341="","",MAX(0,MAX($W$2:W341)))</f>
        <v/>
      </c>
      <c r="Y341" s="25">
        <f>IF(W341="","",W341-X341)</f>
        <v/>
      </c>
      <c r="Z341" s="20">
        <f>IF(A341="","",CHOOSE(WEEKDAY(A341,2),"Mon","Tue","Wed","Thu","Fri","Sat","Sun"))</f>
        <v/>
      </c>
      <c r="AA341" s="26">
        <f>IF(A341="","",DATE(YEAR(A341),MONTH(A341),1))</f>
        <v/>
      </c>
    </row>
    <row r="342">
      <c r="A342" s="27" t="n"/>
      <c r="B342" s="28" t="n"/>
      <c r="C342" s="24" t="n"/>
      <c r="D342" s="24" t="n"/>
      <c r="E342" s="24" t="n"/>
      <c r="F342" s="29" t="n"/>
      <c r="G342" s="29" t="n"/>
      <c r="H342" s="29" t="n"/>
      <c r="I342" s="30" t="n"/>
      <c r="J342" s="31" t="n"/>
      <c r="K342" s="31" t="n"/>
      <c r="L342" s="19">
        <f>IF(OR(K342="",J342="",J342=0),"",K342/J342)</f>
        <v/>
      </c>
      <c r="M342" s="20">
        <f>IF(AND(A342="",C342=""),"",IF(N342="No","Skipped",IF(K342="","Active",IF(K342&gt;0,"Win",IF(K342&lt;0,"Loss","Breakeven")))))</f>
        <v/>
      </c>
      <c r="N342" s="24" t="n"/>
      <c r="O342" s="21" t="n"/>
      <c r="P342" s="24" t="n"/>
      <c r="Q342" s="32" t="n"/>
      <c r="R342" s="24" t="n"/>
      <c r="S342" s="21" t="n"/>
      <c r="T342" s="21" t="n"/>
      <c r="U342" s="21" t="n"/>
      <c r="V342" s="24" t="n"/>
      <c r="W342" s="25">
        <f>IF(K342="","",SUM($K$2:K342))</f>
        <v/>
      </c>
      <c r="X342" s="25">
        <f>IF(W342="","",MAX(0,MAX($W$2:W342)))</f>
        <v/>
      </c>
      <c r="Y342" s="25">
        <f>IF(W342="","",W342-X342)</f>
        <v/>
      </c>
      <c r="Z342" s="20">
        <f>IF(A342="","",CHOOSE(WEEKDAY(A342,2),"Mon","Tue","Wed","Thu","Fri","Sat","Sun"))</f>
        <v/>
      </c>
      <c r="AA342" s="26">
        <f>IF(A342="","",DATE(YEAR(A342),MONTH(A342),1))</f>
        <v/>
      </c>
    </row>
    <row r="343">
      <c r="A343" s="27" t="n"/>
      <c r="B343" s="28" t="n"/>
      <c r="C343" s="24" t="n"/>
      <c r="D343" s="24" t="n"/>
      <c r="E343" s="24" t="n"/>
      <c r="F343" s="29" t="n"/>
      <c r="G343" s="29" t="n"/>
      <c r="H343" s="29" t="n"/>
      <c r="I343" s="30" t="n"/>
      <c r="J343" s="31" t="n"/>
      <c r="K343" s="31" t="n"/>
      <c r="L343" s="19">
        <f>IF(OR(K343="",J343="",J343=0),"",K343/J343)</f>
        <v/>
      </c>
      <c r="M343" s="20">
        <f>IF(AND(A343="",C343=""),"",IF(N343="No","Skipped",IF(K343="","Active",IF(K343&gt;0,"Win",IF(K343&lt;0,"Loss","Breakeven")))))</f>
        <v/>
      </c>
      <c r="N343" s="24" t="n"/>
      <c r="O343" s="21" t="n"/>
      <c r="P343" s="24" t="n"/>
      <c r="Q343" s="32" t="n"/>
      <c r="R343" s="24" t="n"/>
      <c r="S343" s="21" t="n"/>
      <c r="T343" s="21" t="n"/>
      <c r="U343" s="21" t="n"/>
      <c r="V343" s="24" t="n"/>
      <c r="W343" s="25">
        <f>IF(K343="","",SUM($K$2:K343))</f>
        <v/>
      </c>
      <c r="X343" s="25">
        <f>IF(W343="","",MAX(0,MAX($W$2:W343)))</f>
        <v/>
      </c>
      <c r="Y343" s="25">
        <f>IF(W343="","",W343-X343)</f>
        <v/>
      </c>
      <c r="Z343" s="20">
        <f>IF(A343="","",CHOOSE(WEEKDAY(A343,2),"Mon","Tue","Wed","Thu","Fri","Sat","Sun"))</f>
        <v/>
      </c>
      <c r="AA343" s="26">
        <f>IF(A343="","",DATE(YEAR(A343),MONTH(A343),1))</f>
        <v/>
      </c>
    </row>
    <row r="344">
      <c r="A344" s="27" t="n"/>
      <c r="B344" s="28" t="n"/>
      <c r="C344" s="24" t="n"/>
      <c r="D344" s="24" t="n"/>
      <c r="E344" s="24" t="n"/>
      <c r="F344" s="29" t="n"/>
      <c r="G344" s="29" t="n"/>
      <c r="H344" s="29" t="n"/>
      <c r="I344" s="30" t="n"/>
      <c r="J344" s="31" t="n"/>
      <c r="K344" s="31" t="n"/>
      <c r="L344" s="19">
        <f>IF(OR(K344="",J344="",J344=0),"",K344/J344)</f>
        <v/>
      </c>
      <c r="M344" s="20">
        <f>IF(AND(A344="",C344=""),"",IF(N344="No","Skipped",IF(K344="","Active",IF(K344&gt;0,"Win",IF(K344&lt;0,"Loss","Breakeven")))))</f>
        <v/>
      </c>
      <c r="N344" s="24" t="n"/>
      <c r="O344" s="21" t="n"/>
      <c r="P344" s="24" t="n"/>
      <c r="Q344" s="32" t="n"/>
      <c r="R344" s="24" t="n"/>
      <c r="S344" s="21" t="n"/>
      <c r="T344" s="21" t="n"/>
      <c r="U344" s="21" t="n"/>
      <c r="V344" s="24" t="n"/>
      <c r="W344" s="25">
        <f>IF(K344="","",SUM($K$2:K344))</f>
        <v/>
      </c>
      <c r="X344" s="25">
        <f>IF(W344="","",MAX(0,MAX($W$2:W344)))</f>
        <v/>
      </c>
      <c r="Y344" s="25">
        <f>IF(W344="","",W344-X344)</f>
        <v/>
      </c>
      <c r="Z344" s="20">
        <f>IF(A344="","",CHOOSE(WEEKDAY(A344,2),"Mon","Tue","Wed","Thu","Fri","Sat","Sun"))</f>
        <v/>
      </c>
      <c r="AA344" s="26">
        <f>IF(A344="","",DATE(YEAR(A344),MONTH(A344),1))</f>
        <v/>
      </c>
    </row>
    <row r="345">
      <c r="A345" s="27" t="n"/>
      <c r="B345" s="28" t="n"/>
      <c r="C345" s="24" t="n"/>
      <c r="D345" s="24" t="n"/>
      <c r="E345" s="24" t="n"/>
      <c r="F345" s="29" t="n"/>
      <c r="G345" s="29" t="n"/>
      <c r="H345" s="29" t="n"/>
      <c r="I345" s="30" t="n"/>
      <c r="J345" s="31" t="n"/>
      <c r="K345" s="31" t="n"/>
      <c r="L345" s="19">
        <f>IF(OR(K345="",J345="",J345=0),"",K345/J345)</f>
        <v/>
      </c>
      <c r="M345" s="20">
        <f>IF(AND(A345="",C345=""),"",IF(N345="No","Skipped",IF(K345="","Active",IF(K345&gt;0,"Win",IF(K345&lt;0,"Loss","Breakeven")))))</f>
        <v/>
      </c>
      <c r="N345" s="24" t="n"/>
      <c r="O345" s="21" t="n"/>
      <c r="P345" s="24" t="n"/>
      <c r="Q345" s="32" t="n"/>
      <c r="R345" s="24" t="n"/>
      <c r="S345" s="21" t="n"/>
      <c r="T345" s="21" t="n"/>
      <c r="U345" s="21" t="n"/>
      <c r="V345" s="24" t="n"/>
      <c r="W345" s="25">
        <f>IF(K345="","",SUM($K$2:K345))</f>
        <v/>
      </c>
      <c r="X345" s="25">
        <f>IF(W345="","",MAX(0,MAX($W$2:W345)))</f>
        <v/>
      </c>
      <c r="Y345" s="25">
        <f>IF(W345="","",W345-X345)</f>
        <v/>
      </c>
      <c r="Z345" s="20">
        <f>IF(A345="","",CHOOSE(WEEKDAY(A345,2),"Mon","Tue","Wed","Thu","Fri","Sat","Sun"))</f>
        <v/>
      </c>
      <c r="AA345" s="26">
        <f>IF(A345="","",DATE(YEAR(A345),MONTH(A345),1))</f>
        <v/>
      </c>
    </row>
    <row r="346">
      <c r="A346" s="27" t="n"/>
      <c r="B346" s="28" t="n"/>
      <c r="C346" s="24" t="n"/>
      <c r="D346" s="24" t="n"/>
      <c r="E346" s="24" t="n"/>
      <c r="F346" s="29" t="n"/>
      <c r="G346" s="29" t="n"/>
      <c r="H346" s="29" t="n"/>
      <c r="I346" s="30" t="n"/>
      <c r="J346" s="31" t="n"/>
      <c r="K346" s="31" t="n"/>
      <c r="L346" s="19">
        <f>IF(OR(K346="",J346="",J346=0),"",K346/J346)</f>
        <v/>
      </c>
      <c r="M346" s="20">
        <f>IF(AND(A346="",C346=""),"",IF(N346="No","Skipped",IF(K346="","Active",IF(K346&gt;0,"Win",IF(K346&lt;0,"Loss","Breakeven")))))</f>
        <v/>
      </c>
      <c r="N346" s="24" t="n"/>
      <c r="O346" s="21" t="n"/>
      <c r="P346" s="24" t="n"/>
      <c r="Q346" s="32" t="n"/>
      <c r="R346" s="24" t="n"/>
      <c r="S346" s="21" t="n"/>
      <c r="T346" s="21" t="n"/>
      <c r="U346" s="21" t="n"/>
      <c r="V346" s="24" t="n"/>
      <c r="W346" s="25">
        <f>IF(K346="","",SUM($K$2:K346))</f>
        <v/>
      </c>
      <c r="X346" s="25">
        <f>IF(W346="","",MAX(0,MAX($W$2:W346)))</f>
        <v/>
      </c>
      <c r="Y346" s="25">
        <f>IF(W346="","",W346-X346)</f>
        <v/>
      </c>
      <c r="Z346" s="20">
        <f>IF(A346="","",CHOOSE(WEEKDAY(A346,2),"Mon","Tue","Wed","Thu","Fri","Sat","Sun"))</f>
        <v/>
      </c>
      <c r="AA346" s="26">
        <f>IF(A346="","",DATE(YEAR(A346),MONTH(A346),1))</f>
        <v/>
      </c>
    </row>
    <row r="347">
      <c r="A347" s="27" t="n"/>
      <c r="B347" s="28" t="n"/>
      <c r="C347" s="24" t="n"/>
      <c r="D347" s="24" t="n"/>
      <c r="E347" s="24" t="n"/>
      <c r="F347" s="29" t="n"/>
      <c r="G347" s="29" t="n"/>
      <c r="H347" s="29" t="n"/>
      <c r="I347" s="30" t="n"/>
      <c r="J347" s="31" t="n"/>
      <c r="K347" s="31" t="n"/>
      <c r="L347" s="19">
        <f>IF(OR(K347="",J347="",J347=0),"",K347/J347)</f>
        <v/>
      </c>
      <c r="M347" s="20">
        <f>IF(AND(A347="",C347=""),"",IF(N347="No","Skipped",IF(K347="","Active",IF(K347&gt;0,"Win",IF(K347&lt;0,"Loss","Breakeven")))))</f>
        <v/>
      </c>
      <c r="N347" s="24" t="n"/>
      <c r="O347" s="21" t="n"/>
      <c r="P347" s="24" t="n"/>
      <c r="Q347" s="32" t="n"/>
      <c r="R347" s="24" t="n"/>
      <c r="S347" s="21" t="n"/>
      <c r="T347" s="21" t="n"/>
      <c r="U347" s="21" t="n"/>
      <c r="V347" s="24" t="n"/>
      <c r="W347" s="25">
        <f>IF(K347="","",SUM($K$2:K347))</f>
        <v/>
      </c>
      <c r="X347" s="25">
        <f>IF(W347="","",MAX(0,MAX($W$2:W347)))</f>
        <v/>
      </c>
      <c r="Y347" s="25">
        <f>IF(W347="","",W347-X347)</f>
        <v/>
      </c>
      <c r="Z347" s="20">
        <f>IF(A347="","",CHOOSE(WEEKDAY(A347,2),"Mon","Tue","Wed","Thu","Fri","Sat","Sun"))</f>
        <v/>
      </c>
      <c r="AA347" s="26">
        <f>IF(A347="","",DATE(YEAR(A347),MONTH(A347),1))</f>
        <v/>
      </c>
    </row>
    <row r="348">
      <c r="A348" s="27" t="n"/>
      <c r="B348" s="28" t="n"/>
      <c r="C348" s="24" t="n"/>
      <c r="D348" s="24" t="n"/>
      <c r="E348" s="24" t="n"/>
      <c r="F348" s="29" t="n"/>
      <c r="G348" s="29" t="n"/>
      <c r="H348" s="29" t="n"/>
      <c r="I348" s="30" t="n"/>
      <c r="J348" s="31" t="n"/>
      <c r="K348" s="31" t="n"/>
      <c r="L348" s="19">
        <f>IF(OR(K348="",J348="",J348=0),"",K348/J348)</f>
        <v/>
      </c>
      <c r="M348" s="20">
        <f>IF(AND(A348="",C348=""),"",IF(N348="No","Skipped",IF(K348="","Active",IF(K348&gt;0,"Win",IF(K348&lt;0,"Loss","Breakeven")))))</f>
        <v/>
      </c>
      <c r="N348" s="24" t="n"/>
      <c r="O348" s="21" t="n"/>
      <c r="P348" s="24" t="n"/>
      <c r="Q348" s="32" t="n"/>
      <c r="R348" s="24" t="n"/>
      <c r="S348" s="21" t="n"/>
      <c r="T348" s="21" t="n"/>
      <c r="U348" s="21" t="n"/>
      <c r="V348" s="24" t="n"/>
      <c r="W348" s="25">
        <f>IF(K348="","",SUM($K$2:K348))</f>
        <v/>
      </c>
      <c r="X348" s="25">
        <f>IF(W348="","",MAX(0,MAX($W$2:W348)))</f>
        <v/>
      </c>
      <c r="Y348" s="25">
        <f>IF(W348="","",W348-X348)</f>
        <v/>
      </c>
      <c r="Z348" s="20">
        <f>IF(A348="","",CHOOSE(WEEKDAY(A348,2),"Mon","Tue","Wed","Thu","Fri","Sat","Sun"))</f>
        <v/>
      </c>
      <c r="AA348" s="26">
        <f>IF(A348="","",DATE(YEAR(A348),MONTH(A348),1))</f>
        <v/>
      </c>
    </row>
    <row r="349">
      <c r="A349" s="27" t="n"/>
      <c r="B349" s="28" t="n"/>
      <c r="C349" s="24" t="n"/>
      <c r="D349" s="24" t="n"/>
      <c r="E349" s="24" t="n"/>
      <c r="F349" s="29" t="n"/>
      <c r="G349" s="29" t="n"/>
      <c r="H349" s="29" t="n"/>
      <c r="I349" s="30" t="n"/>
      <c r="J349" s="31" t="n"/>
      <c r="K349" s="31" t="n"/>
      <c r="L349" s="19">
        <f>IF(OR(K349="",J349="",J349=0),"",K349/J349)</f>
        <v/>
      </c>
      <c r="M349" s="20">
        <f>IF(AND(A349="",C349=""),"",IF(N349="No","Skipped",IF(K349="","Active",IF(K349&gt;0,"Win",IF(K349&lt;0,"Loss","Breakeven")))))</f>
        <v/>
      </c>
      <c r="N349" s="24" t="n"/>
      <c r="O349" s="21" t="n"/>
      <c r="P349" s="24" t="n"/>
      <c r="Q349" s="32" t="n"/>
      <c r="R349" s="24" t="n"/>
      <c r="S349" s="21" t="n"/>
      <c r="T349" s="21" t="n"/>
      <c r="U349" s="21" t="n"/>
      <c r="V349" s="24" t="n"/>
      <c r="W349" s="25">
        <f>IF(K349="","",SUM($K$2:K349))</f>
        <v/>
      </c>
      <c r="X349" s="25">
        <f>IF(W349="","",MAX(0,MAX($W$2:W349)))</f>
        <v/>
      </c>
      <c r="Y349" s="25">
        <f>IF(W349="","",W349-X349)</f>
        <v/>
      </c>
      <c r="Z349" s="20">
        <f>IF(A349="","",CHOOSE(WEEKDAY(A349,2),"Mon","Tue","Wed","Thu","Fri","Sat","Sun"))</f>
        <v/>
      </c>
      <c r="AA349" s="26">
        <f>IF(A349="","",DATE(YEAR(A349),MONTH(A349),1))</f>
        <v/>
      </c>
    </row>
    <row r="350">
      <c r="A350" s="27" t="n"/>
      <c r="B350" s="28" t="n"/>
      <c r="C350" s="24" t="n"/>
      <c r="D350" s="24" t="n"/>
      <c r="E350" s="24" t="n"/>
      <c r="F350" s="29" t="n"/>
      <c r="G350" s="29" t="n"/>
      <c r="H350" s="29" t="n"/>
      <c r="I350" s="30" t="n"/>
      <c r="J350" s="31" t="n"/>
      <c r="K350" s="31" t="n"/>
      <c r="L350" s="19">
        <f>IF(OR(K350="",J350="",J350=0),"",K350/J350)</f>
        <v/>
      </c>
      <c r="M350" s="20">
        <f>IF(AND(A350="",C350=""),"",IF(N350="No","Skipped",IF(K350="","Active",IF(K350&gt;0,"Win",IF(K350&lt;0,"Loss","Breakeven")))))</f>
        <v/>
      </c>
      <c r="N350" s="24" t="n"/>
      <c r="O350" s="21" t="n"/>
      <c r="P350" s="24" t="n"/>
      <c r="Q350" s="32" t="n"/>
      <c r="R350" s="24" t="n"/>
      <c r="S350" s="21" t="n"/>
      <c r="T350" s="21" t="n"/>
      <c r="U350" s="21" t="n"/>
      <c r="V350" s="24" t="n"/>
      <c r="W350" s="25">
        <f>IF(K350="","",SUM($K$2:K350))</f>
        <v/>
      </c>
      <c r="X350" s="25">
        <f>IF(W350="","",MAX(0,MAX($W$2:W350)))</f>
        <v/>
      </c>
      <c r="Y350" s="25">
        <f>IF(W350="","",W350-X350)</f>
        <v/>
      </c>
      <c r="Z350" s="20">
        <f>IF(A350="","",CHOOSE(WEEKDAY(A350,2),"Mon","Tue","Wed","Thu","Fri","Sat","Sun"))</f>
        <v/>
      </c>
      <c r="AA350" s="26">
        <f>IF(A350="","",DATE(YEAR(A350),MONTH(A350),1))</f>
        <v/>
      </c>
    </row>
    <row r="351">
      <c r="A351" s="27" t="n"/>
      <c r="B351" s="28" t="n"/>
      <c r="C351" s="24" t="n"/>
      <c r="D351" s="24" t="n"/>
      <c r="E351" s="24" t="n"/>
      <c r="F351" s="29" t="n"/>
      <c r="G351" s="29" t="n"/>
      <c r="H351" s="29" t="n"/>
      <c r="I351" s="30" t="n"/>
      <c r="J351" s="31" t="n"/>
      <c r="K351" s="31" t="n"/>
      <c r="L351" s="19">
        <f>IF(OR(K351="",J351="",J351=0),"",K351/J351)</f>
        <v/>
      </c>
      <c r="M351" s="20">
        <f>IF(AND(A351="",C351=""),"",IF(N351="No","Skipped",IF(K351="","Active",IF(K351&gt;0,"Win",IF(K351&lt;0,"Loss","Breakeven")))))</f>
        <v/>
      </c>
      <c r="N351" s="24" t="n"/>
      <c r="O351" s="21" t="n"/>
      <c r="P351" s="24" t="n"/>
      <c r="Q351" s="32" t="n"/>
      <c r="R351" s="24" t="n"/>
      <c r="S351" s="21" t="n"/>
      <c r="T351" s="21" t="n"/>
      <c r="U351" s="21" t="n"/>
      <c r="V351" s="24" t="n"/>
      <c r="W351" s="25">
        <f>IF(K351="","",SUM($K$2:K351))</f>
        <v/>
      </c>
      <c r="X351" s="25">
        <f>IF(W351="","",MAX(0,MAX($W$2:W351)))</f>
        <v/>
      </c>
      <c r="Y351" s="25">
        <f>IF(W351="","",W351-X351)</f>
        <v/>
      </c>
      <c r="Z351" s="20">
        <f>IF(A351="","",CHOOSE(WEEKDAY(A351,2),"Mon","Tue","Wed","Thu","Fri","Sat","Sun"))</f>
        <v/>
      </c>
      <c r="AA351" s="26">
        <f>IF(A351="","",DATE(YEAR(A351),MONTH(A351),1))</f>
        <v/>
      </c>
    </row>
    <row r="352">
      <c r="A352" s="27" t="n"/>
      <c r="B352" s="28" t="n"/>
      <c r="C352" s="24" t="n"/>
      <c r="D352" s="24" t="n"/>
      <c r="E352" s="24" t="n"/>
      <c r="F352" s="29" t="n"/>
      <c r="G352" s="29" t="n"/>
      <c r="H352" s="29" t="n"/>
      <c r="I352" s="30" t="n"/>
      <c r="J352" s="31" t="n"/>
      <c r="K352" s="31" t="n"/>
      <c r="L352" s="19">
        <f>IF(OR(K352="",J352="",J352=0),"",K352/J352)</f>
        <v/>
      </c>
      <c r="M352" s="20">
        <f>IF(AND(A352="",C352=""),"",IF(N352="No","Skipped",IF(K352="","Active",IF(K352&gt;0,"Win",IF(K352&lt;0,"Loss","Breakeven")))))</f>
        <v/>
      </c>
      <c r="N352" s="24" t="n"/>
      <c r="O352" s="21" t="n"/>
      <c r="P352" s="24" t="n"/>
      <c r="Q352" s="32" t="n"/>
      <c r="R352" s="24" t="n"/>
      <c r="S352" s="21" t="n"/>
      <c r="T352" s="21" t="n"/>
      <c r="U352" s="21" t="n"/>
      <c r="V352" s="24" t="n"/>
      <c r="W352" s="25">
        <f>IF(K352="","",SUM($K$2:K352))</f>
        <v/>
      </c>
      <c r="X352" s="25">
        <f>IF(W352="","",MAX(0,MAX($W$2:W352)))</f>
        <v/>
      </c>
      <c r="Y352" s="25">
        <f>IF(W352="","",W352-X352)</f>
        <v/>
      </c>
      <c r="Z352" s="20">
        <f>IF(A352="","",CHOOSE(WEEKDAY(A352,2),"Mon","Tue","Wed","Thu","Fri","Sat","Sun"))</f>
        <v/>
      </c>
      <c r="AA352" s="26">
        <f>IF(A352="","",DATE(YEAR(A352),MONTH(A352),1))</f>
        <v/>
      </c>
    </row>
    <row r="353">
      <c r="A353" s="27" t="n"/>
      <c r="B353" s="28" t="n"/>
      <c r="C353" s="24" t="n"/>
      <c r="D353" s="24" t="n"/>
      <c r="E353" s="24" t="n"/>
      <c r="F353" s="29" t="n"/>
      <c r="G353" s="29" t="n"/>
      <c r="H353" s="29" t="n"/>
      <c r="I353" s="30" t="n"/>
      <c r="J353" s="31" t="n"/>
      <c r="K353" s="31" t="n"/>
      <c r="L353" s="19">
        <f>IF(OR(K353="",J353="",J353=0),"",K353/J353)</f>
        <v/>
      </c>
      <c r="M353" s="20">
        <f>IF(AND(A353="",C353=""),"",IF(N353="No","Skipped",IF(K353="","Active",IF(K353&gt;0,"Win",IF(K353&lt;0,"Loss","Breakeven")))))</f>
        <v/>
      </c>
      <c r="N353" s="24" t="n"/>
      <c r="O353" s="21" t="n"/>
      <c r="P353" s="24" t="n"/>
      <c r="Q353" s="32" t="n"/>
      <c r="R353" s="24" t="n"/>
      <c r="S353" s="21" t="n"/>
      <c r="T353" s="21" t="n"/>
      <c r="U353" s="21" t="n"/>
      <c r="V353" s="24" t="n"/>
      <c r="W353" s="25">
        <f>IF(K353="","",SUM($K$2:K353))</f>
        <v/>
      </c>
      <c r="X353" s="25">
        <f>IF(W353="","",MAX(0,MAX($W$2:W353)))</f>
        <v/>
      </c>
      <c r="Y353" s="25">
        <f>IF(W353="","",W353-X353)</f>
        <v/>
      </c>
      <c r="Z353" s="20">
        <f>IF(A353="","",CHOOSE(WEEKDAY(A353,2),"Mon","Tue","Wed","Thu","Fri","Sat","Sun"))</f>
        <v/>
      </c>
      <c r="AA353" s="26">
        <f>IF(A353="","",DATE(YEAR(A353),MONTH(A353),1))</f>
        <v/>
      </c>
    </row>
    <row r="354">
      <c r="A354" s="27" t="n"/>
      <c r="B354" s="28" t="n"/>
      <c r="C354" s="24" t="n"/>
      <c r="D354" s="24" t="n"/>
      <c r="E354" s="24" t="n"/>
      <c r="F354" s="29" t="n"/>
      <c r="G354" s="29" t="n"/>
      <c r="H354" s="29" t="n"/>
      <c r="I354" s="30" t="n"/>
      <c r="J354" s="31" t="n"/>
      <c r="K354" s="31" t="n"/>
      <c r="L354" s="19">
        <f>IF(OR(K354="",J354="",J354=0),"",K354/J354)</f>
        <v/>
      </c>
      <c r="M354" s="20">
        <f>IF(AND(A354="",C354=""),"",IF(N354="No","Skipped",IF(K354="","Active",IF(K354&gt;0,"Win",IF(K354&lt;0,"Loss","Breakeven")))))</f>
        <v/>
      </c>
      <c r="N354" s="24" t="n"/>
      <c r="O354" s="21" t="n"/>
      <c r="P354" s="24" t="n"/>
      <c r="Q354" s="32" t="n"/>
      <c r="R354" s="24" t="n"/>
      <c r="S354" s="21" t="n"/>
      <c r="T354" s="21" t="n"/>
      <c r="U354" s="21" t="n"/>
      <c r="V354" s="24" t="n"/>
      <c r="W354" s="25">
        <f>IF(K354="","",SUM($K$2:K354))</f>
        <v/>
      </c>
      <c r="X354" s="25">
        <f>IF(W354="","",MAX(0,MAX($W$2:W354)))</f>
        <v/>
      </c>
      <c r="Y354" s="25">
        <f>IF(W354="","",W354-X354)</f>
        <v/>
      </c>
      <c r="Z354" s="20">
        <f>IF(A354="","",CHOOSE(WEEKDAY(A354,2),"Mon","Tue","Wed","Thu","Fri","Sat","Sun"))</f>
        <v/>
      </c>
      <c r="AA354" s="26">
        <f>IF(A354="","",DATE(YEAR(A354),MONTH(A354),1))</f>
        <v/>
      </c>
    </row>
    <row r="355">
      <c r="A355" s="27" t="n"/>
      <c r="B355" s="28" t="n"/>
      <c r="C355" s="24" t="n"/>
      <c r="D355" s="24" t="n"/>
      <c r="E355" s="24" t="n"/>
      <c r="F355" s="29" t="n"/>
      <c r="G355" s="29" t="n"/>
      <c r="H355" s="29" t="n"/>
      <c r="I355" s="30" t="n"/>
      <c r="J355" s="31" t="n"/>
      <c r="K355" s="31" t="n"/>
      <c r="L355" s="19">
        <f>IF(OR(K355="",J355="",J355=0),"",K355/J355)</f>
        <v/>
      </c>
      <c r="M355" s="20">
        <f>IF(AND(A355="",C355=""),"",IF(N355="No","Skipped",IF(K355="","Active",IF(K355&gt;0,"Win",IF(K355&lt;0,"Loss","Breakeven")))))</f>
        <v/>
      </c>
      <c r="N355" s="24" t="n"/>
      <c r="O355" s="21" t="n"/>
      <c r="P355" s="24" t="n"/>
      <c r="Q355" s="32" t="n"/>
      <c r="R355" s="24" t="n"/>
      <c r="S355" s="21" t="n"/>
      <c r="T355" s="21" t="n"/>
      <c r="U355" s="21" t="n"/>
      <c r="V355" s="24" t="n"/>
      <c r="W355" s="25">
        <f>IF(K355="","",SUM($K$2:K355))</f>
        <v/>
      </c>
      <c r="X355" s="25">
        <f>IF(W355="","",MAX(0,MAX($W$2:W355)))</f>
        <v/>
      </c>
      <c r="Y355" s="25">
        <f>IF(W355="","",W355-X355)</f>
        <v/>
      </c>
      <c r="Z355" s="20">
        <f>IF(A355="","",CHOOSE(WEEKDAY(A355,2),"Mon","Tue","Wed","Thu","Fri","Sat","Sun"))</f>
        <v/>
      </c>
      <c r="AA355" s="26">
        <f>IF(A355="","",DATE(YEAR(A355),MONTH(A355),1))</f>
        <v/>
      </c>
    </row>
    <row r="356">
      <c r="A356" s="27" t="n"/>
      <c r="B356" s="28" t="n"/>
      <c r="C356" s="24" t="n"/>
      <c r="D356" s="24" t="n"/>
      <c r="E356" s="24" t="n"/>
      <c r="F356" s="29" t="n"/>
      <c r="G356" s="29" t="n"/>
      <c r="H356" s="29" t="n"/>
      <c r="I356" s="30" t="n"/>
      <c r="J356" s="31" t="n"/>
      <c r="K356" s="31" t="n"/>
      <c r="L356" s="19">
        <f>IF(OR(K356="",J356="",J356=0),"",K356/J356)</f>
        <v/>
      </c>
      <c r="M356" s="20">
        <f>IF(AND(A356="",C356=""),"",IF(N356="No","Skipped",IF(K356="","Active",IF(K356&gt;0,"Win",IF(K356&lt;0,"Loss","Breakeven")))))</f>
        <v/>
      </c>
      <c r="N356" s="24" t="n"/>
      <c r="O356" s="21" t="n"/>
      <c r="P356" s="24" t="n"/>
      <c r="Q356" s="32" t="n"/>
      <c r="R356" s="24" t="n"/>
      <c r="S356" s="21" t="n"/>
      <c r="T356" s="21" t="n"/>
      <c r="U356" s="21" t="n"/>
      <c r="V356" s="24" t="n"/>
      <c r="W356" s="25">
        <f>IF(K356="","",SUM($K$2:K356))</f>
        <v/>
      </c>
      <c r="X356" s="25">
        <f>IF(W356="","",MAX(0,MAX($W$2:W356)))</f>
        <v/>
      </c>
      <c r="Y356" s="25">
        <f>IF(W356="","",W356-X356)</f>
        <v/>
      </c>
      <c r="Z356" s="20">
        <f>IF(A356="","",CHOOSE(WEEKDAY(A356,2),"Mon","Tue","Wed","Thu","Fri","Sat","Sun"))</f>
        <v/>
      </c>
      <c r="AA356" s="26">
        <f>IF(A356="","",DATE(YEAR(A356),MONTH(A356),1))</f>
        <v/>
      </c>
    </row>
    <row r="357">
      <c r="A357" s="27" t="n"/>
      <c r="B357" s="28" t="n"/>
      <c r="C357" s="24" t="n"/>
      <c r="D357" s="24" t="n"/>
      <c r="E357" s="24" t="n"/>
      <c r="F357" s="29" t="n"/>
      <c r="G357" s="29" t="n"/>
      <c r="H357" s="29" t="n"/>
      <c r="I357" s="30" t="n"/>
      <c r="J357" s="31" t="n"/>
      <c r="K357" s="31" t="n"/>
      <c r="L357" s="19">
        <f>IF(OR(K357="",J357="",J357=0),"",K357/J357)</f>
        <v/>
      </c>
      <c r="M357" s="20">
        <f>IF(AND(A357="",C357=""),"",IF(N357="No","Skipped",IF(K357="","Active",IF(K357&gt;0,"Win",IF(K357&lt;0,"Loss","Breakeven")))))</f>
        <v/>
      </c>
      <c r="N357" s="24" t="n"/>
      <c r="O357" s="21" t="n"/>
      <c r="P357" s="24" t="n"/>
      <c r="Q357" s="32" t="n"/>
      <c r="R357" s="24" t="n"/>
      <c r="S357" s="21" t="n"/>
      <c r="T357" s="21" t="n"/>
      <c r="U357" s="21" t="n"/>
      <c r="V357" s="24" t="n"/>
      <c r="W357" s="25">
        <f>IF(K357="","",SUM($K$2:K357))</f>
        <v/>
      </c>
      <c r="X357" s="25">
        <f>IF(W357="","",MAX(0,MAX($W$2:W357)))</f>
        <v/>
      </c>
      <c r="Y357" s="25">
        <f>IF(W357="","",W357-X357)</f>
        <v/>
      </c>
      <c r="Z357" s="20">
        <f>IF(A357="","",CHOOSE(WEEKDAY(A357,2),"Mon","Tue","Wed","Thu","Fri","Sat","Sun"))</f>
        <v/>
      </c>
      <c r="AA357" s="26">
        <f>IF(A357="","",DATE(YEAR(A357),MONTH(A357),1))</f>
        <v/>
      </c>
    </row>
    <row r="358">
      <c r="A358" s="27" t="n"/>
      <c r="B358" s="28" t="n"/>
      <c r="C358" s="24" t="n"/>
      <c r="D358" s="24" t="n"/>
      <c r="E358" s="24" t="n"/>
      <c r="F358" s="29" t="n"/>
      <c r="G358" s="29" t="n"/>
      <c r="H358" s="29" t="n"/>
      <c r="I358" s="30" t="n"/>
      <c r="J358" s="31" t="n"/>
      <c r="K358" s="31" t="n"/>
      <c r="L358" s="19">
        <f>IF(OR(K358="",J358="",J358=0),"",K358/J358)</f>
        <v/>
      </c>
      <c r="M358" s="20">
        <f>IF(AND(A358="",C358=""),"",IF(N358="No","Skipped",IF(K358="","Active",IF(K358&gt;0,"Win",IF(K358&lt;0,"Loss","Breakeven")))))</f>
        <v/>
      </c>
      <c r="N358" s="24" t="n"/>
      <c r="O358" s="21" t="n"/>
      <c r="P358" s="24" t="n"/>
      <c r="Q358" s="32" t="n"/>
      <c r="R358" s="24" t="n"/>
      <c r="S358" s="21" t="n"/>
      <c r="T358" s="21" t="n"/>
      <c r="U358" s="21" t="n"/>
      <c r="V358" s="24" t="n"/>
      <c r="W358" s="25">
        <f>IF(K358="","",SUM($K$2:K358))</f>
        <v/>
      </c>
      <c r="X358" s="25">
        <f>IF(W358="","",MAX(0,MAX($W$2:W358)))</f>
        <v/>
      </c>
      <c r="Y358" s="25">
        <f>IF(W358="","",W358-X358)</f>
        <v/>
      </c>
      <c r="Z358" s="20">
        <f>IF(A358="","",CHOOSE(WEEKDAY(A358,2),"Mon","Tue","Wed","Thu","Fri","Sat","Sun"))</f>
        <v/>
      </c>
      <c r="AA358" s="26">
        <f>IF(A358="","",DATE(YEAR(A358),MONTH(A358),1))</f>
        <v/>
      </c>
    </row>
    <row r="359">
      <c r="A359" s="27" t="n"/>
      <c r="B359" s="28" t="n"/>
      <c r="C359" s="24" t="n"/>
      <c r="D359" s="24" t="n"/>
      <c r="E359" s="24" t="n"/>
      <c r="F359" s="29" t="n"/>
      <c r="G359" s="29" t="n"/>
      <c r="H359" s="29" t="n"/>
      <c r="I359" s="30" t="n"/>
      <c r="J359" s="31" t="n"/>
      <c r="K359" s="31" t="n"/>
      <c r="L359" s="19">
        <f>IF(OR(K359="",J359="",J359=0),"",K359/J359)</f>
        <v/>
      </c>
      <c r="M359" s="20">
        <f>IF(AND(A359="",C359=""),"",IF(N359="No","Skipped",IF(K359="","Active",IF(K359&gt;0,"Win",IF(K359&lt;0,"Loss","Breakeven")))))</f>
        <v/>
      </c>
      <c r="N359" s="24" t="n"/>
      <c r="O359" s="21" t="n"/>
      <c r="P359" s="24" t="n"/>
      <c r="Q359" s="32" t="n"/>
      <c r="R359" s="24" t="n"/>
      <c r="S359" s="21" t="n"/>
      <c r="T359" s="21" t="n"/>
      <c r="U359" s="21" t="n"/>
      <c r="V359" s="24" t="n"/>
      <c r="W359" s="25">
        <f>IF(K359="","",SUM($K$2:K359))</f>
        <v/>
      </c>
      <c r="X359" s="25">
        <f>IF(W359="","",MAX(0,MAX($W$2:W359)))</f>
        <v/>
      </c>
      <c r="Y359" s="25">
        <f>IF(W359="","",W359-X359)</f>
        <v/>
      </c>
      <c r="Z359" s="20">
        <f>IF(A359="","",CHOOSE(WEEKDAY(A359,2),"Mon","Tue","Wed","Thu","Fri","Sat","Sun"))</f>
        <v/>
      </c>
      <c r="AA359" s="26">
        <f>IF(A359="","",DATE(YEAR(A359),MONTH(A359),1))</f>
        <v/>
      </c>
    </row>
    <row r="360">
      <c r="A360" s="27" t="n"/>
      <c r="B360" s="28" t="n"/>
      <c r="C360" s="24" t="n"/>
      <c r="D360" s="24" t="n"/>
      <c r="E360" s="24" t="n"/>
      <c r="F360" s="29" t="n"/>
      <c r="G360" s="29" t="n"/>
      <c r="H360" s="29" t="n"/>
      <c r="I360" s="30" t="n"/>
      <c r="J360" s="31" t="n"/>
      <c r="K360" s="31" t="n"/>
      <c r="L360" s="19">
        <f>IF(OR(K360="",J360="",J360=0),"",K360/J360)</f>
        <v/>
      </c>
      <c r="M360" s="20">
        <f>IF(AND(A360="",C360=""),"",IF(N360="No","Skipped",IF(K360="","Active",IF(K360&gt;0,"Win",IF(K360&lt;0,"Loss","Breakeven")))))</f>
        <v/>
      </c>
      <c r="N360" s="24" t="n"/>
      <c r="O360" s="21" t="n"/>
      <c r="P360" s="24" t="n"/>
      <c r="Q360" s="32" t="n"/>
      <c r="R360" s="24" t="n"/>
      <c r="S360" s="21" t="n"/>
      <c r="T360" s="21" t="n"/>
      <c r="U360" s="21" t="n"/>
      <c r="V360" s="24" t="n"/>
      <c r="W360" s="25">
        <f>IF(K360="","",SUM($K$2:K360))</f>
        <v/>
      </c>
      <c r="X360" s="25">
        <f>IF(W360="","",MAX(0,MAX($W$2:W360)))</f>
        <v/>
      </c>
      <c r="Y360" s="25">
        <f>IF(W360="","",W360-X360)</f>
        <v/>
      </c>
      <c r="Z360" s="20">
        <f>IF(A360="","",CHOOSE(WEEKDAY(A360,2),"Mon","Tue","Wed","Thu","Fri","Sat","Sun"))</f>
        <v/>
      </c>
      <c r="AA360" s="26">
        <f>IF(A360="","",DATE(YEAR(A360),MONTH(A360),1))</f>
        <v/>
      </c>
    </row>
    <row r="361">
      <c r="A361" s="27" t="n"/>
      <c r="B361" s="28" t="n"/>
      <c r="C361" s="24" t="n"/>
      <c r="D361" s="24" t="n"/>
      <c r="E361" s="24" t="n"/>
      <c r="F361" s="29" t="n"/>
      <c r="G361" s="29" t="n"/>
      <c r="H361" s="29" t="n"/>
      <c r="I361" s="30" t="n"/>
      <c r="J361" s="31" t="n"/>
      <c r="K361" s="31" t="n"/>
      <c r="L361" s="19">
        <f>IF(OR(K361="",J361="",J361=0),"",K361/J361)</f>
        <v/>
      </c>
      <c r="M361" s="20">
        <f>IF(AND(A361="",C361=""),"",IF(N361="No","Skipped",IF(K361="","Active",IF(K361&gt;0,"Win",IF(K361&lt;0,"Loss","Breakeven")))))</f>
        <v/>
      </c>
      <c r="N361" s="24" t="n"/>
      <c r="O361" s="21" t="n"/>
      <c r="P361" s="24" t="n"/>
      <c r="Q361" s="32" t="n"/>
      <c r="R361" s="24" t="n"/>
      <c r="S361" s="21" t="n"/>
      <c r="T361" s="21" t="n"/>
      <c r="U361" s="21" t="n"/>
      <c r="V361" s="24" t="n"/>
      <c r="W361" s="25">
        <f>IF(K361="","",SUM($K$2:K361))</f>
        <v/>
      </c>
      <c r="X361" s="25">
        <f>IF(W361="","",MAX(0,MAX($W$2:W361)))</f>
        <v/>
      </c>
      <c r="Y361" s="25">
        <f>IF(W361="","",W361-X361)</f>
        <v/>
      </c>
      <c r="Z361" s="20">
        <f>IF(A361="","",CHOOSE(WEEKDAY(A361,2),"Mon","Tue","Wed","Thu","Fri","Sat","Sun"))</f>
        <v/>
      </c>
      <c r="AA361" s="26">
        <f>IF(A361="","",DATE(YEAR(A361),MONTH(A361),1))</f>
        <v/>
      </c>
    </row>
    <row r="362">
      <c r="A362" s="27" t="n"/>
      <c r="B362" s="28" t="n"/>
      <c r="C362" s="24" t="n"/>
      <c r="D362" s="24" t="n"/>
      <c r="E362" s="24" t="n"/>
      <c r="F362" s="29" t="n"/>
      <c r="G362" s="29" t="n"/>
      <c r="H362" s="29" t="n"/>
      <c r="I362" s="30" t="n"/>
      <c r="J362" s="31" t="n"/>
      <c r="K362" s="31" t="n"/>
      <c r="L362" s="19">
        <f>IF(OR(K362="",J362="",J362=0),"",K362/J362)</f>
        <v/>
      </c>
      <c r="M362" s="20">
        <f>IF(AND(A362="",C362=""),"",IF(N362="No","Skipped",IF(K362="","Active",IF(K362&gt;0,"Win",IF(K362&lt;0,"Loss","Breakeven")))))</f>
        <v/>
      </c>
      <c r="N362" s="24" t="n"/>
      <c r="O362" s="21" t="n"/>
      <c r="P362" s="24" t="n"/>
      <c r="Q362" s="32" t="n"/>
      <c r="R362" s="24" t="n"/>
      <c r="S362" s="21" t="n"/>
      <c r="T362" s="21" t="n"/>
      <c r="U362" s="21" t="n"/>
      <c r="V362" s="24" t="n"/>
      <c r="W362" s="25">
        <f>IF(K362="","",SUM($K$2:K362))</f>
        <v/>
      </c>
      <c r="X362" s="25">
        <f>IF(W362="","",MAX(0,MAX($W$2:W362)))</f>
        <v/>
      </c>
      <c r="Y362" s="25">
        <f>IF(W362="","",W362-X362)</f>
        <v/>
      </c>
      <c r="Z362" s="20">
        <f>IF(A362="","",CHOOSE(WEEKDAY(A362,2),"Mon","Tue","Wed","Thu","Fri","Sat","Sun"))</f>
        <v/>
      </c>
      <c r="AA362" s="26">
        <f>IF(A362="","",DATE(YEAR(A362),MONTH(A362),1))</f>
        <v/>
      </c>
    </row>
    <row r="363">
      <c r="A363" s="27" t="n"/>
      <c r="B363" s="28" t="n"/>
      <c r="C363" s="24" t="n"/>
      <c r="D363" s="24" t="n"/>
      <c r="E363" s="24" t="n"/>
      <c r="F363" s="29" t="n"/>
      <c r="G363" s="29" t="n"/>
      <c r="H363" s="29" t="n"/>
      <c r="I363" s="30" t="n"/>
      <c r="J363" s="31" t="n"/>
      <c r="K363" s="31" t="n"/>
      <c r="L363" s="19">
        <f>IF(OR(K363="",J363="",J363=0),"",K363/J363)</f>
        <v/>
      </c>
      <c r="M363" s="20">
        <f>IF(AND(A363="",C363=""),"",IF(N363="No","Skipped",IF(K363="","Active",IF(K363&gt;0,"Win",IF(K363&lt;0,"Loss","Breakeven")))))</f>
        <v/>
      </c>
      <c r="N363" s="24" t="n"/>
      <c r="O363" s="21" t="n"/>
      <c r="P363" s="24" t="n"/>
      <c r="Q363" s="32" t="n"/>
      <c r="R363" s="24" t="n"/>
      <c r="S363" s="21" t="n"/>
      <c r="T363" s="21" t="n"/>
      <c r="U363" s="21" t="n"/>
      <c r="V363" s="24" t="n"/>
      <c r="W363" s="25">
        <f>IF(K363="","",SUM($K$2:K363))</f>
        <v/>
      </c>
      <c r="X363" s="25">
        <f>IF(W363="","",MAX(0,MAX($W$2:W363)))</f>
        <v/>
      </c>
      <c r="Y363" s="25">
        <f>IF(W363="","",W363-X363)</f>
        <v/>
      </c>
      <c r="Z363" s="20">
        <f>IF(A363="","",CHOOSE(WEEKDAY(A363,2),"Mon","Tue","Wed","Thu","Fri","Sat","Sun"))</f>
        <v/>
      </c>
      <c r="AA363" s="26">
        <f>IF(A363="","",DATE(YEAR(A363),MONTH(A363),1))</f>
        <v/>
      </c>
    </row>
    <row r="364">
      <c r="A364" s="27" t="n"/>
      <c r="B364" s="28" t="n"/>
      <c r="C364" s="24" t="n"/>
      <c r="D364" s="24" t="n"/>
      <c r="E364" s="24" t="n"/>
      <c r="F364" s="29" t="n"/>
      <c r="G364" s="29" t="n"/>
      <c r="H364" s="29" t="n"/>
      <c r="I364" s="30" t="n"/>
      <c r="J364" s="31" t="n"/>
      <c r="K364" s="31" t="n"/>
      <c r="L364" s="19">
        <f>IF(OR(K364="",J364="",J364=0),"",K364/J364)</f>
        <v/>
      </c>
      <c r="M364" s="20">
        <f>IF(AND(A364="",C364=""),"",IF(N364="No","Skipped",IF(K364="","Active",IF(K364&gt;0,"Win",IF(K364&lt;0,"Loss","Breakeven")))))</f>
        <v/>
      </c>
      <c r="N364" s="24" t="n"/>
      <c r="O364" s="21" t="n"/>
      <c r="P364" s="24" t="n"/>
      <c r="Q364" s="32" t="n"/>
      <c r="R364" s="24" t="n"/>
      <c r="S364" s="21" t="n"/>
      <c r="T364" s="21" t="n"/>
      <c r="U364" s="21" t="n"/>
      <c r="V364" s="24" t="n"/>
      <c r="W364" s="25">
        <f>IF(K364="","",SUM($K$2:K364))</f>
        <v/>
      </c>
      <c r="X364" s="25">
        <f>IF(W364="","",MAX(0,MAX($W$2:W364)))</f>
        <v/>
      </c>
      <c r="Y364" s="25">
        <f>IF(W364="","",W364-X364)</f>
        <v/>
      </c>
      <c r="Z364" s="20">
        <f>IF(A364="","",CHOOSE(WEEKDAY(A364,2),"Mon","Tue","Wed","Thu","Fri","Sat","Sun"))</f>
        <v/>
      </c>
      <c r="AA364" s="26">
        <f>IF(A364="","",DATE(YEAR(A364),MONTH(A364),1))</f>
        <v/>
      </c>
    </row>
    <row r="365">
      <c r="A365" s="27" t="n"/>
      <c r="B365" s="28" t="n"/>
      <c r="C365" s="24" t="n"/>
      <c r="D365" s="24" t="n"/>
      <c r="E365" s="24" t="n"/>
      <c r="F365" s="29" t="n"/>
      <c r="G365" s="29" t="n"/>
      <c r="H365" s="29" t="n"/>
      <c r="I365" s="30" t="n"/>
      <c r="J365" s="31" t="n"/>
      <c r="K365" s="31" t="n"/>
      <c r="L365" s="19">
        <f>IF(OR(K365="",J365="",J365=0),"",K365/J365)</f>
        <v/>
      </c>
      <c r="M365" s="20">
        <f>IF(AND(A365="",C365=""),"",IF(N365="No","Skipped",IF(K365="","Active",IF(K365&gt;0,"Win",IF(K365&lt;0,"Loss","Breakeven")))))</f>
        <v/>
      </c>
      <c r="N365" s="24" t="n"/>
      <c r="O365" s="21" t="n"/>
      <c r="P365" s="24" t="n"/>
      <c r="Q365" s="32" t="n"/>
      <c r="R365" s="24" t="n"/>
      <c r="S365" s="21" t="n"/>
      <c r="T365" s="21" t="n"/>
      <c r="U365" s="21" t="n"/>
      <c r="V365" s="24" t="n"/>
      <c r="W365" s="25">
        <f>IF(K365="","",SUM($K$2:K365))</f>
        <v/>
      </c>
      <c r="X365" s="25">
        <f>IF(W365="","",MAX(0,MAX($W$2:W365)))</f>
        <v/>
      </c>
      <c r="Y365" s="25">
        <f>IF(W365="","",W365-X365)</f>
        <v/>
      </c>
      <c r="Z365" s="20">
        <f>IF(A365="","",CHOOSE(WEEKDAY(A365,2),"Mon","Tue","Wed","Thu","Fri","Sat","Sun"))</f>
        <v/>
      </c>
      <c r="AA365" s="26">
        <f>IF(A365="","",DATE(YEAR(A365),MONTH(A365),1))</f>
        <v/>
      </c>
    </row>
    <row r="366">
      <c r="A366" s="27" t="n"/>
      <c r="B366" s="28" t="n"/>
      <c r="C366" s="24" t="n"/>
      <c r="D366" s="24" t="n"/>
      <c r="E366" s="24" t="n"/>
      <c r="F366" s="29" t="n"/>
      <c r="G366" s="29" t="n"/>
      <c r="H366" s="29" t="n"/>
      <c r="I366" s="30" t="n"/>
      <c r="J366" s="31" t="n"/>
      <c r="K366" s="31" t="n"/>
      <c r="L366" s="19">
        <f>IF(OR(K366="",J366="",J366=0),"",K366/J366)</f>
        <v/>
      </c>
      <c r="M366" s="20">
        <f>IF(AND(A366="",C366=""),"",IF(N366="No","Skipped",IF(K366="","Active",IF(K366&gt;0,"Win",IF(K366&lt;0,"Loss","Breakeven")))))</f>
        <v/>
      </c>
      <c r="N366" s="24" t="n"/>
      <c r="O366" s="21" t="n"/>
      <c r="P366" s="24" t="n"/>
      <c r="Q366" s="32" t="n"/>
      <c r="R366" s="24" t="n"/>
      <c r="S366" s="21" t="n"/>
      <c r="T366" s="21" t="n"/>
      <c r="U366" s="21" t="n"/>
      <c r="V366" s="24" t="n"/>
      <c r="W366" s="25">
        <f>IF(K366="","",SUM($K$2:K366))</f>
        <v/>
      </c>
      <c r="X366" s="25">
        <f>IF(W366="","",MAX(0,MAX($W$2:W366)))</f>
        <v/>
      </c>
      <c r="Y366" s="25">
        <f>IF(W366="","",W366-X366)</f>
        <v/>
      </c>
      <c r="Z366" s="20">
        <f>IF(A366="","",CHOOSE(WEEKDAY(A366,2),"Mon","Tue","Wed","Thu","Fri","Sat","Sun"))</f>
        <v/>
      </c>
      <c r="AA366" s="26">
        <f>IF(A366="","",DATE(YEAR(A366),MONTH(A366),1))</f>
        <v/>
      </c>
    </row>
    <row r="367">
      <c r="A367" s="27" t="n"/>
      <c r="B367" s="28" t="n"/>
      <c r="C367" s="24" t="n"/>
      <c r="D367" s="24" t="n"/>
      <c r="E367" s="24" t="n"/>
      <c r="F367" s="29" t="n"/>
      <c r="G367" s="29" t="n"/>
      <c r="H367" s="29" t="n"/>
      <c r="I367" s="30" t="n"/>
      <c r="J367" s="31" t="n"/>
      <c r="K367" s="31" t="n"/>
      <c r="L367" s="19">
        <f>IF(OR(K367="",J367="",J367=0),"",K367/J367)</f>
        <v/>
      </c>
      <c r="M367" s="20">
        <f>IF(AND(A367="",C367=""),"",IF(N367="No","Skipped",IF(K367="","Active",IF(K367&gt;0,"Win",IF(K367&lt;0,"Loss","Breakeven")))))</f>
        <v/>
      </c>
      <c r="N367" s="24" t="n"/>
      <c r="O367" s="21" t="n"/>
      <c r="P367" s="24" t="n"/>
      <c r="Q367" s="32" t="n"/>
      <c r="R367" s="24" t="n"/>
      <c r="S367" s="21" t="n"/>
      <c r="T367" s="21" t="n"/>
      <c r="U367" s="21" t="n"/>
      <c r="V367" s="24" t="n"/>
      <c r="W367" s="25">
        <f>IF(K367="","",SUM($K$2:K367))</f>
        <v/>
      </c>
      <c r="X367" s="25">
        <f>IF(W367="","",MAX(0,MAX($W$2:W367)))</f>
        <v/>
      </c>
      <c r="Y367" s="25">
        <f>IF(W367="","",W367-X367)</f>
        <v/>
      </c>
      <c r="Z367" s="20">
        <f>IF(A367="","",CHOOSE(WEEKDAY(A367,2),"Mon","Tue","Wed","Thu","Fri","Sat","Sun"))</f>
        <v/>
      </c>
      <c r="AA367" s="26">
        <f>IF(A367="","",DATE(YEAR(A367),MONTH(A367),1))</f>
        <v/>
      </c>
    </row>
    <row r="368">
      <c r="A368" s="27" t="n"/>
      <c r="B368" s="28" t="n"/>
      <c r="C368" s="24" t="n"/>
      <c r="D368" s="24" t="n"/>
      <c r="E368" s="24" t="n"/>
      <c r="F368" s="29" t="n"/>
      <c r="G368" s="29" t="n"/>
      <c r="H368" s="29" t="n"/>
      <c r="I368" s="30" t="n"/>
      <c r="J368" s="31" t="n"/>
      <c r="K368" s="31" t="n"/>
      <c r="L368" s="19">
        <f>IF(OR(K368="",J368="",J368=0),"",K368/J368)</f>
        <v/>
      </c>
      <c r="M368" s="20">
        <f>IF(AND(A368="",C368=""),"",IF(N368="No","Skipped",IF(K368="","Active",IF(K368&gt;0,"Win",IF(K368&lt;0,"Loss","Breakeven")))))</f>
        <v/>
      </c>
      <c r="N368" s="24" t="n"/>
      <c r="O368" s="21" t="n"/>
      <c r="P368" s="24" t="n"/>
      <c r="Q368" s="32" t="n"/>
      <c r="R368" s="24" t="n"/>
      <c r="S368" s="21" t="n"/>
      <c r="T368" s="21" t="n"/>
      <c r="U368" s="21" t="n"/>
      <c r="V368" s="24" t="n"/>
      <c r="W368" s="25">
        <f>IF(K368="","",SUM($K$2:K368))</f>
        <v/>
      </c>
      <c r="X368" s="25">
        <f>IF(W368="","",MAX(0,MAX($W$2:W368)))</f>
        <v/>
      </c>
      <c r="Y368" s="25">
        <f>IF(W368="","",W368-X368)</f>
        <v/>
      </c>
      <c r="Z368" s="20">
        <f>IF(A368="","",CHOOSE(WEEKDAY(A368,2),"Mon","Tue","Wed","Thu","Fri","Sat","Sun"))</f>
        <v/>
      </c>
      <c r="AA368" s="26">
        <f>IF(A368="","",DATE(YEAR(A368),MONTH(A368),1))</f>
        <v/>
      </c>
    </row>
    <row r="369">
      <c r="A369" s="27" t="n"/>
      <c r="B369" s="28" t="n"/>
      <c r="C369" s="24" t="n"/>
      <c r="D369" s="24" t="n"/>
      <c r="E369" s="24" t="n"/>
      <c r="F369" s="29" t="n"/>
      <c r="G369" s="29" t="n"/>
      <c r="H369" s="29" t="n"/>
      <c r="I369" s="30" t="n"/>
      <c r="J369" s="31" t="n"/>
      <c r="K369" s="31" t="n"/>
      <c r="L369" s="19">
        <f>IF(OR(K369="",J369="",J369=0),"",K369/J369)</f>
        <v/>
      </c>
      <c r="M369" s="20">
        <f>IF(AND(A369="",C369=""),"",IF(N369="No","Skipped",IF(K369="","Active",IF(K369&gt;0,"Win",IF(K369&lt;0,"Loss","Breakeven")))))</f>
        <v/>
      </c>
      <c r="N369" s="24" t="n"/>
      <c r="O369" s="21" t="n"/>
      <c r="P369" s="24" t="n"/>
      <c r="Q369" s="32" t="n"/>
      <c r="R369" s="24" t="n"/>
      <c r="S369" s="21" t="n"/>
      <c r="T369" s="21" t="n"/>
      <c r="U369" s="21" t="n"/>
      <c r="V369" s="24" t="n"/>
      <c r="W369" s="25">
        <f>IF(K369="","",SUM($K$2:K369))</f>
        <v/>
      </c>
      <c r="X369" s="25">
        <f>IF(W369="","",MAX(0,MAX($W$2:W369)))</f>
        <v/>
      </c>
      <c r="Y369" s="25">
        <f>IF(W369="","",W369-X369)</f>
        <v/>
      </c>
      <c r="Z369" s="20">
        <f>IF(A369="","",CHOOSE(WEEKDAY(A369,2),"Mon","Tue","Wed","Thu","Fri","Sat","Sun"))</f>
        <v/>
      </c>
      <c r="AA369" s="26">
        <f>IF(A369="","",DATE(YEAR(A369),MONTH(A369),1))</f>
        <v/>
      </c>
    </row>
    <row r="370">
      <c r="A370" s="27" t="n"/>
      <c r="B370" s="28" t="n"/>
      <c r="C370" s="24" t="n"/>
      <c r="D370" s="24" t="n"/>
      <c r="E370" s="24" t="n"/>
      <c r="F370" s="29" t="n"/>
      <c r="G370" s="29" t="n"/>
      <c r="H370" s="29" t="n"/>
      <c r="I370" s="30" t="n"/>
      <c r="J370" s="31" t="n"/>
      <c r="K370" s="31" t="n"/>
      <c r="L370" s="19">
        <f>IF(OR(K370="",J370="",J370=0),"",K370/J370)</f>
        <v/>
      </c>
      <c r="M370" s="20">
        <f>IF(AND(A370="",C370=""),"",IF(N370="No","Skipped",IF(K370="","Active",IF(K370&gt;0,"Win",IF(K370&lt;0,"Loss","Breakeven")))))</f>
        <v/>
      </c>
      <c r="N370" s="24" t="n"/>
      <c r="O370" s="21" t="n"/>
      <c r="P370" s="24" t="n"/>
      <c r="Q370" s="32" t="n"/>
      <c r="R370" s="24" t="n"/>
      <c r="S370" s="21" t="n"/>
      <c r="T370" s="21" t="n"/>
      <c r="U370" s="21" t="n"/>
      <c r="V370" s="24" t="n"/>
      <c r="W370" s="25">
        <f>IF(K370="","",SUM($K$2:K370))</f>
        <v/>
      </c>
      <c r="X370" s="25">
        <f>IF(W370="","",MAX(0,MAX($W$2:W370)))</f>
        <v/>
      </c>
      <c r="Y370" s="25">
        <f>IF(W370="","",W370-X370)</f>
        <v/>
      </c>
      <c r="Z370" s="20">
        <f>IF(A370="","",CHOOSE(WEEKDAY(A370,2),"Mon","Tue","Wed","Thu","Fri","Sat","Sun"))</f>
        <v/>
      </c>
      <c r="AA370" s="26">
        <f>IF(A370="","",DATE(YEAR(A370),MONTH(A370),1))</f>
        <v/>
      </c>
    </row>
    <row r="371">
      <c r="A371" s="27" t="n"/>
      <c r="B371" s="28" t="n"/>
      <c r="C371" s="24" t="n"/>
      <c r="D371" s="24" t="n"/>
      <c r="E371" s="24" t="n"/>
      <c r="F371" s="29" t="n"/>
      <c r="G371" s="29" t="n"/>
      <c r="H371" s="29" t="n"/>
      <c r="I371" s="30" t="n"/>
      <c r="J371" s="31" t="n"/>
      <c r="K371" s="31" t="n"/>
      <c r="L371" s="19">
        <f>IF(OR(K371="",J371="",J371=0),"",K371/J371)</f>
        <v/>
      </c>
      <c r="M371" s="20">
        <f>IF(AND(A371="",C371=""),"",IF(N371="No","Skipped",IF(K371="","Active",IF(K371&gt;0,"Win",IF(K371&lt;0,"Loss","Breakeven")))))</f>
        <v/>
      </c>
      <c r="N371" s="24" t="n"/>
      <c r="O371" s="21" t="n"/>
      <c r="P371" s="24" t="n"/>
      <c r="Q371" s="32" t="n"/>
      <c r="R371" s="24" t="n"/>
      <c r="S371" s="21" t="n"/>
      <c r="T371" s="21" t="n"/>
      <c r="U371" s="21" t="n"/>
      <c r="V371" s="24" t="n"/>
      <c r="W371" s="25">
        <f>IF(K371="","",SUM($K$2:K371))</f>
        <v/>
      </c>
      <c r="X371" s="25">
        <f>IF(W371="","",MAX(0,MAX($W$2:W371)))</f>
        <v/>
      </c>
      <c r="Y371" s="25">
        <f>IF(W371="","",W371-X371)</f>
        <v/>
      </c>
      <c r="Z371" s="20">
        <f>IF(A371="","",CHOOSE(WEEKDAY(A371,2),"Mon","Tue","Wed","Thu","Fri","Sat","Sun"))</f>
        <v/>
      </c>
      <c r="AA371" s="26">
        <f>IF(A371="","",DATE(YEAR(A371),MONTH(A371),1))</f>
        <v/>
      </c>
    </row>
    <row r="372">
      <c r="A372" s="27" t="n"/>
      <c r="B372" s="28" t="n"/>
      <c r="C372" s="24" t="n"/>
      <c r="D372" s="24" t="n"/>
      <c r="E372" s="24" t="n"/>
      <c r="F372" s="29" t="n"/>
      <c r="G372" s="29" t="n"/>
      <c r="H372" s="29" t="n"/>
      <c r="I372" s="30" t="n"/>
      <c r="J372" s="31" t="n"/>
      <c r="K372" s="31" t="n"/>
      <c r="L372" s="19">
        <f>IF(OR(K372="",J372="",J372=0),"",K372/J372)</f>
        <v/>
      </c>
      <c r="M372" s="20">
        <f>IF(AND(A372="",C372=""),"",IF(N372="No","Skipped",IF(K372="","Active",IF(K372&gt;0,"Win",IF(K372&lt;0,"Loss","Breakeven")))))</f>
        <v/>
      </c>
      <c r="N372" s="24" t="n"/>
      <c r="O372" s="21" t="n"/>
      <c r="P372" s="24" t="n"/>
      <c r="Q372" s="32" t="n"/>
      <c r="R372" s="24" t="n"/>
      <c r="S372" s="21" t="n"/>
      <c r="T372" s="21" t="n"/>
      <c r="U372" s="21" t="n"/>
      <c r="V372" s="24" t="n"/>
      <c r="W372" s="25">
        <f>IF(K372="","",SUM($K$2:K372))</f>
        <v/>
      </c>
      <c r="X372" s="25">
        <f>IF(W372="","",MAX(0,MAX($W$2:W372)))</f>
        <v/>
      </c>
      <c r="Y372" s="25">
        <f>IF(W372="","",W372-X372)</f>
        <v/>
      </c>
      <c r="Z372" s="20">
        <f>IF(A372="","",CHOOSE(WEEKDAY(A372,2),"Mon","Tue","Wed","Thu","Fri","Sat","Sun"))</f>
        <v/>
      </c>
      <c r="AA372" s="26">
        <f>IF(A372="","",DATE(YEAR(A372),MONTH(A372),1))</f>
        <v/>
      </c>
    </row>
    <row r="373">
      <c r="A373" s="27" t="n"/>
      <c r="B373" s="28" t="n"/>
      <c r="C373" s="24" t="n"/>
      <c r="D373" s="24" t="n"/>
      <c r="E373" s="24" t="n"/>
      <c r="F373" s="29" t="n"/>
      <c r="G373" s="29" t="n"/>
      <c r="H373" s="29" t="n"/>
      <c r="I373" s="30" t="n"/>
      <c r="J373" s="31" t="n"/>
      <c r="K373" s="31" t="n"/>
      <c r="L373" s="19">
        <f>IF(OR(K373="",J373="",J373=0),"",K373/J373)</f>
        <v/>
      </c>
      <c r="M373" s="20">
        <f>IF(AND(A373="",C373=""),"",IF(N373="No","Skipped",IF(K373="","Active",IF(K373&gt;0,"Win",IF(K373&lt;0,"Loss","Breakeven")))))</f>
        <v/>
      </c>
      <c r="N373" s="24" t="n"/>
      <c r="O373" s="21" t="n"/>
      <c r="P373" s="24" t="n"/>
      <c r="Q373" s="32" t="n"/>
      <c r="R373" s="24" t="n"/>
      <c r="S373" s="21" t="n"/>
      <c r="T373" s="21" t="n"/>
      <c r="U373" s="21" t="n"/>
      <c r="V373" s="24" t="n"/>
      <c r="W373" s="25">
        <f>IF(K373="","",SUM($K$2:K373))</f>
        <v/>
      </c>
      <c r="X373" s="25">
        <f>IF(W373="","",MAX(0,MAX($W$2:W373)))</f>
        <v/>
      </c>
      <c r="Y373" s="25">
        <f>IF(W373="","",W373-X373)</f>
        <v/>
      </c>
      <c r="Z373" s="20">
        <f>IF(A373="","",CHOOSE(WEEKDAY(A373,2),"Mon","Tue","Wed","Thu","Fri","Sat","Sun"))</f>
        <v/>
      </c>
      <c r="AA373" s="26">
        <f>IF(A373="","",DATE(YEAR(A373),MONTH(A373),1))</f>
        <v/>
      </c>
    </row>
    <row r="374">
      <c r="A374" s="27" t="n"/>
      <c r="B374" s="28" t="n"/>
      <c r="C374" s="24" t="n"/>
      <c r="D374" s="24" t="n"/>
      <c r="E374" s="24" t="n"/>
      <c r="F374" s="29" t="n"/>
      <c r="G374" s="29" t="n"/>
      <c r="H374" s="29" t="n"/>
      <c r="I374" s="30" t="n"/>
      <c r="J374" s="31" t="n"/>
      <c r="K374" s="31" t="n"/>
      <c r="L374" s="19">
        <f>IF(OR(K374="",J374="",J374=0),"",K374/J374)</f>
        <v/>
      </c>
      <c r="M374" s="20">
        <f>IF(AND(A374="",C374=""),"",IF(N374="No","Skipped",IF(K374="","Active",IF(K374&gt;0,"Win",IF(K374&lt;0,"Loss","Breakeven")))))</f>
        <v/>
      </c>
      <c r="N374" s="24" t="n"/>
      <c r="O374" s="21" t="n"/>
      <c r="P374" s="24" t="n"/>
      <c r="Q374" s="32" t="n"/>
      <c r="R374" s="24" t="n"/>
      <c r="S374" s="21" t="n"/>
      <c r="T374" s="21" t="n"/>
      <c r="U374" s="21" t="n"/>
      <c r="V374" s="24" t="n"/>
      <c r="W374" s="25">
        <f>IF(K374="","",SUM($K$2:K374))</f>
        <v/>
      </c>
      <c r="X374" s="25">
        <f>IF(W374="","",MAX(0,MAX($W$2:W374)))</f>
        <v/>
      </c>
      <c r="Y374" s="25">
        <f>IF(W374="","",W374-X374)</f>
        <v/>
      </c>
      <c r="Z374" s="20">
        <f>IF(A374="","",CHOOSE(WEEKDAY(A374,2),"Mon","Tue","Wed","Thu","Fri","Sat","Sun"))</f>
        <v/>
      </c>
      <c r="AA374" s="26">
        <f>IF(A374="","",DATE(YEAR(A374),MONTH(A374),1))</f>
        <v/>
      </c>
    </row>
    <row r="375">
      <c r="A375" s="27" t="n"/>
      <c r="B375" s="28" t="n"/>
      <c r="C375" s="24" t="n"/>
      <c r="D375" s="24" t="n"/>
      <c r="E375" s="24" t="n"/>
      <c r="F375" s="29" t="n"/>
      <c r="G375" s="29" t="n"/>
      <c r="H375" s="29" t="n"/>
      <c r="I375" s="30" t="n"/>
      <c r="J375" s="31" t="n"/>
      <c r="K375" s="31" t="n"/>
      <c r="L375" s="19">
        <f>IF(OR(K375="",J375="",J375=0),"",K375/J375)</f>
        <v/>
      </c>
      <c r="M375" s="20">
        <f>IF(AND(A375="",C375=""),"",IF(N375="No","Skipped",IF(K375="","Active",IF(K375&gt;0,"Win",IF(K375&lt;0,"Loss","Breakeven")))))</f>
        <v/>
      </c>
      <c r="N375" s="24" t="n"/>
      <c r="O375" s="21" t="n"/>
      <c r="P375" s="24" t="n"/>
      <c r="Q375" s="32" t="n"/>
      <c r="R375" s="24" t="n"/>
      <c r="S375" s="21" t="n"/>
      <c r="T375" s="21" t="n"/>
      <c r="U375" s="21" t="n"/>
      <c r="V375" s="24" t="n"/>
      <c r="W375" s="25">
        <f>IF(K375="","",SUM($K$2:K375))</f>
        <v/>
      </c>
      <c r="X375" s="25">
        <f>IF(W375="","",MAX(0,MAX($W$2:W375)))</f>
        <v/>
      </c>
      <c r="Y375" s="25">
        <f>IF(W375="","",W375-X375)</f>
        <v/>
      </c>
      <c r="Z375" s="20">
        <f>IF(A375="","",CHOOSE(WEEKDAY(A375,2),"Mon","Tue","Wed","Thu","Fri","Sat","Sun"))</f>
        <v/>
      </c>
      <c r="AA375" s="26">
        <f>IF(A375="","",DATE(YEAR(A375),MONTH(A375),1))</f>
        <v/>
      </c>
    </row>
    <row r="376">
      <c r="A376" s="27" t="n"/>
      <c r="B376" s="28" t="n"/>
      <c r="C376" s="24" t="n"/>
      <c r="D376" s="24" t="n"/>
      <c r="E376" s="24" t="n"/>
      <c r="F376" s="29" t="n"/>
      <c r="G376" s="29" t="n"/>
      <c r="H376" s="29" t="n"/>
      <c r="I376" s="30" t="n"/>
      <c r="J376" s="31" t="n"/>
      <c r="K376" s="31" t="n"/>
      <c r="L376" s="19">
        <f>IF(OR(K376="",J376="",J376=0),"",K376/J376)</f>
        <v/>
      </c>
      <c r="M376" s="20">
        <f>IF(AND(A376="",C376=""),"",IF(N376="No","Skipped",IF(K376="","Active",IF(K376&gt;0,"Win",IF(K376&lt;0,"Loss","Breakeven")))))</f>
        <v/>
      </c>
      <c r="N376" s="24" t="n"/>
      <c r="O376" s="21" t="n"/>
      <c r="P376" s="24" t="n"/>
      <c r="Q376" s="32" t="n"/>
      <c r="R376" s="24" t="n"/>
      <c r="S376" s="21" t="n"/>
      <c r="T376" s="21" t="n"/>
      <c r="U376" s="21" t="n"/>
      <c r="V376" s="24" t="n"/>
      <c r="W376" s="25">
        <f>IF(K376="","",SUM($K$2:K376))</f>
        <v/>
      </c>
      <c r="X376" s="25">
        <f>IF(W376="","",MAX(0,MAX($W$2:W376)))</f>
        <v/>
      </c>
      <c r="Y376" s="25">
        <f>IF(W376="","",W376-X376)</f>
        <v/>
      </c>
      <c r="Z376" s="20">
        <f>IF(A376="","",CHOOSE(WEEKDAY(A376,2),"Mon","Tue","Wed","Thu","Fri","Sat","Sun"))</f>
        <v/>
      </c>
      <c r="AA376" s="26">
        <f>IF(A376="","",DATE(YEAR(A376),MONTH(A376),1))</f>
        <v/>
      </c>
    </row>
    <row r="377">
      <c r="A377" s="27" t="n"/>
      <c r="B377" s="28" t="n"/>
      <c r="C377" s="24" t="n"/>
      <c r="D377" s="24" t="n"/>
      <c r="E377" s="24" t="n"/>
      <c r="F377" s="29" t="n"/>
      <c r="G377" s="29" t="n"/>
      <c r="H377" s="29" t="n"/>
      <c r="I377" s="30" t="n"/>
      <c r="J377" s="31" t="n"/>
      <c r="K377" s="31" t="n"/>
      <c r="L377" s="19">
        <f>IF(OR(K377="",J377="",J377=0),"",K377/J377)</f>
        <v/>
      </c>
      <c r="M377" s="20">
        <f>IF(AND(A377="",C377=""),"",IF(N377="No","Skipped",IF(K377="","Active",IF(K377&gt;0,"Win",IF(K377&lt;0,"Loss","Breakeven")))))</f>
        <v/>
      </c>
      <c r="N377" s="24" t="n"/>
      <c r="O377" s="21" t="n"/>
      <c r="P377" s="24" t="n"/>
      <c r="Q377" s="32" t="n"/>
      <c r="R377" s="24" t="n"/>
      <c r="S377" s="21" t="n"/>
      <c r="T377" s="21" t="n"/>
      <c r="U377" s="21" t="n"/>
      <c r="V377" s="24" t="n"/>
      <c r="W377" s="25">
        <f>IF(K377="","",SUM($K$2:K377))</f>
        <v/>
      </c>
      <c r="X377" s="25">
        <f>IF(W377="","",MAX(0,MAX($W$2:W377)))</f>
        <v/>
      </c>
      <c r="Y377" s="25">
        <f>IF(W377="","",W377-X377)</f>
        <v/>
      </c>
      <c r="Z377" s="20">
        <f>IF(A377="","",CHOOSE(WEEKDAY(A377,2),"Mon","Tue","Wed","Thu","Fri","Sat","Sun"))</f>
        <v/>
      </c>
      <c r="AA377" s="26">
        <f>IF(A377="","",DATE(YEAR(A377),MONTH(A377),1))</f>
        <v/>
      </c>
    </row>
    <row r="378">
      <c r="A378" s="27" t="n"/>
      <c r="B378" s="28" t="n"/>
      <c r="C378" s="24" t="n"/>
      <c r="D378" s="24" t="n"/>
      <c r="E378" s="24" t="n"/>
      <c r="F378" s="29" t="n"/>
      <c r="G378" s="29" t="n"/>
      <c r="H378" s="29" t="n"/>
      <c r="I378" s="30" t="n"/>
      <c r="J378" s="31" t="n"/>
      <c r="K378" s="31" t="n"/>
      <c r="L378" s="19">
        <f>IF(OR(K378="",J378="",J378=0),"",K378/J378)</f>
        <v/>
      </c>
      <c r="M378" s="20">
        <f>IF(AND(A378="",C378=""),"",IF(N378="No","Skipped",IF(K378="","Active",IF(K378&gt;0,"Win",IF(K378&lt;0,"Loss","Breakeven")))))</f>
        <v/>
      </c>
      <c r="N378" s="24" t="n"/>
      <c r="O378" s="21" t="n"/>
      <c r="P378" s="24" t="n"/>
      <c r="Q378" s="32" t="n"/>
      <c r="R378" s="24" t="n"/>
      <c r="S378" s="21" t="n"/>
      <c r="T378" s="21" t="n"/>
      <c r="U378" s="21" t="n"/>
      <c r="V378" s="24" t="n"/>
      <c r="W378" s="25">
        <f>IF(K378="","",SUM($K$2:K378))</f>
        <v/>
      </c>
      <c r="X378" s="25">
        <f>IF(W378="","",MAX(0,MAX($W$2:W378)))</f>
        <v/>
      </c>
      <c r="Y378" s="25">
        <f>IF(W378="","",W378-X378)</f>
        <v/>
      </c>
      <c r="Z378" s="20">
        <f>IF(A378="","",CHOOSE(WEEKDAY(A378,2),"Mon","Tue","Wed","Thu","Fri","Sat","Sun"))</f>
        <v/>
      </c>
      <c r="AA378" s="26">
        <f>IF(A378="","",DATE(YEAR(A378),MONTH(A378),1))</f>
        <v/>
      </c>
    </row>
    <row r="379">
      <c r="A379" s="27" t="n"/>
      <c r="B379" s="28" t="n"/>
      <c r="C379" s="24" t="n"/>
      <c r="D379" s="24" t="n"/>
      <c r="E379" s="24" t="n"/>
      <c r="F379" s="29" t="n"/>
      <c r="G379" s="29" t="n"/>
      <c r="H379" s="29" t="n"/>
      <c r="I379" s="30" t="n"/>
      <c r="J379" s="31" t="n"/>
      <c r="K379" s="31" t="n"/>
      <c r="L379" s="19">
        <f>IF(OR(K379="",J379="",J379=0),"",K379/J379)</f>
        <v/>
      </c>
      <c r="M379" s="20">
        <f>IF(AND(A379="",C379=""),"",IF(N379="No","Skipped",IF(K379="","Active",IF(K379&gt;0,"Win",IF(K379&lt;0,"Loss","Breakeven")))))</f>
        <v/>
      </c>
      <c r="N379" s="24" t="n"/>
      <c r="O379" s="21" t="n"/>
      <c r="P379" s="24" t="n"/>
      <c r="Q379" s="32" t="n"/>
      <c r="R379" s="24" t="n"/>
      <c r="S379" s="21" t="n"/>
      <c r="T379" s="21" t="n"/>
      <c r="U379" s="21" t="n"/>
      <c r="V379" s="24" t="n"/>
      <c r="W379" s="25">
        <f>IF(K379="","",SUM($K$2:K379))</f>
        <v/>
      </c>
      <c r="X379" s="25">
        <f>IF(W379="","",MAX(0,MAX($W$2:W379)))</f>
        <v/>
      </c>
      <c r="Y379" s="25">
        <f>IF(W379="","",W379-X379)</f>
        <v/>
      </c>
      <c r="Z379" s="20">
        <f>IF(A379="","",CHOOSE(WEEKDAY(A379,2),"Mon","Tue","Wed","Thu","Fri","Sat","Sun"))</f>
        <v/>
      </c>
      <c r="AA379" s="26">
        <f>IF(A379="","",DATE(YEAR(A379),MONTH(A379),1))</f>
        <v/>
      </c>
    </row>
    <row r="380">
      <c r="A380" s="27" t="n"/>
      <c r="B380" s="28" t="n"/>
      <c r="C380" s="24" t="n"/>
      <c r="D380" s="24" t="n"/>
      <c r="E380" s="24" t="n"/>
      <c r="F380" s="29" t="n"/>
      <c r="G380" s="29" t="n"/>
      <c r="H380" s="29" t="n"/>
      <c r="I380" s="30" t="n"/>
      <c r="J380" s="31" t="n"/>
      <c r="K380" s="31" t="n"/>
      <c r="L380" s="19">
        <f>IF(OR(K380="",J380="",J380=0),"",K380/J380)</f>
        <v/>
      </c>
      <c r="M380" s="20">
        <f>IF(AND(A380="",C380=""),"",IF(N380="No","Skipped",IF(K380="","Active",IF(K380&gt;0,"Win",IF(K380&lt;0,"Loss","Breakeven")))))</f>
        <v/>
      </c>
      <c r="N380" s="24" t="n"/>
      <c r="O380" s="21" t="n"/>
      <c r="P380" s="24" t="n"/>
      <c r="Q380" s="32" t="n"/>
      <c r="R380" s="24" t="n"/>
      <c r="S380" s="21" t="n"/>
      <c r="T380" s="21" t="n"/>
      <c r="U380" s="21" t="n"/>
      <c r="V380" s="24" t="n"/>
      <c r="W380" s="25">
        <f>IF(K380="","",SUM($K$2:K380))</f>
        <v/>
      </c>
      <c r="X380" s="25">
        <f>IF(W380="","",MAX(0,MAX($W$2:W380)))</f>
        <v/>
      </c>
      <c r="Y380" s="25">
        <f>IF(W380="","",W380-X380)</f>
        <v/>
      </c>
      <c r="Z380" s="20">
        <f>IF(A380="","",CHOOSE(WEEKDAY(A380,2),"Mon","Tue","Wed","Thu","Fri","Sat","Sun"))</f>
        <v/>
      </c>
      <c r="AA380" s="26">
        <f>IF(A380="","",DATE(YEAR(A380),MONTH(A380),1))</f>
        <v/>
      </c>
    </row>
    <row r="381">
      <c r="A381" s="27" t="n"/>
      <c r="B381" s="28" t="n"/>
      <c r="C381" s="24" t="n"/>
      <c r="D381" s="24" t="n"/>
      <c r="E381" s="24" t="n"/>
      <c r="F381" s="29" t="n"/>
      <c r="G381" s="29" t="n"/>
      <c r="H381" s="29" t="n"/>
      <c r="I381" s="30" t="n"/>
      <c r="J381" s="31" t="n"/>
      <c r="K381" s="31" t="n"/>
      <c r="L381" s="19">
        <f>IF(OR(K381="",J381="",J381=0),"",K381/J381)</f>
        <v/>
      </c>
      <c r="M381" s="20">
        <f>IF(AND(A381="",C381=""),"",IF(N381="No","Skipped",IF(K381="","Active",IF(K381&gt;0,"Win",IF(K381&lt;0,"Loss","Breakeven")))))</f>
        <v/>
      </c>
      <c r="N381" s="24" t="n"/>
      <c r="O381" s="21" t="n"/>
      <c r="P381" s="24" t="n"/>
      <c r="Q381" s="32" t="n"/>
      <c r="R381" s="24" t="n"/>
      <c r="S381" s="21" t="n"/>
      <c r="T381" s="21" t="n"/>
      <c r="U381" s="21" t="n"/>
      <c r="V381" s="24" t="n"/>
      <c r="W381" s="25">
        <f>IF(K381="","",SUM($K$2:K381))</f>
        <v/>
      </c>
      <c r="X381" s="25">
        <f>IF(W381="","",MAX(0,MAX($W$2:W381)))</f>
        <v/>
      </c>
      <c r="Y381" s="25">
        <f>IF(W381="","",W381-X381)</f>
        <v/>
      </c>
      <c r="Z381" s="20">
        <f>IF(A381="","",CHOOSE(WEEKDAY(A381,2),"Mon","Tue","Wed","Thu","Fri","Sat","Sun"))</f>
        <v/>
      </c>
      <c r="AA381" s="26">
        <f>IF(A381="","",DATE(YEAR(A381),MONTH(A381),1))</f>
        <v/>
      </c>
    </row>
    <row r="382">
      <c r="A382" s="27" t="n"/>
      <c r="B382" s="28" t="n"/>
      <c r="C382" s="24" t="n"/>
      <c r="D382" s="24" t="n"/>
      <c r="E382" s="24" t="n"/>
      <c r="F382" s="29" t="n"/>
      <c r="G382" s="29" t="n"/>
      <c r="H382" s="29" t="n"/>
      <c r="I382" s="30" t="n"/>
      <c r="J382" s="31" t="n"/>
      <c r="K382" s="31" t="n"/>
      <c r="L382" s="19">
        <f>IF(OR(K382="",J382="",J382=0),"",K382/J382)</f>
        <v/>
      </c>
      <c r="M382" s="20">
        <f>IF(AND(A382="",C382=""),"",IF(N382="No","Skipped",IF(K382="","Active",IF(K382&gt;0,"Win",IF(K382&lt;0,"Loss","Breakeven")))))</f>
        <v/>
      </c>
      <c r="N382" s="24" t="n"/>
      <c r="O382" s="21" t="n"/>
      <c r="P382" s="24" t="n"/>
      <c r="Q382" s="32" t="n"/>
      <c r="R382" s="24" t="n"/>
      <c r="S382" s="21" t="n"/>
      <c r="T382" s="21" t="n"/>
      <c r="U382" s="21" t="n"/>
      <c r="V382" s="24" t="n"/>
      <c r="W382" s="25">
        <f>IF(K382="","",SUM($K$2:K382))</f>
        <v/>
      </c>
      <c r="X382" s="25">
        <f>IF(W382="","",MAX(0,MAX($W$2:W382)))</f>
        <v/>
      </c>
      <c r="Y382" s="25">
        <f>IF(W382="","",W382-X382)</f>
        <v/>
      </c>
      <c r="Z382" s="20">
        <f>IF(A382="","",CHOOSE(WEEKDAY(A382,2),"Mon","Tue","Wed","Thu","Fri","Sat","Sun"))</f>
        <v/>
      </c>
      <c r="AA382" s="26">
        <f>IF(A382="","",DATE(YEAR(A382),MONTH(A382),1))</f>
        <v/>
      </c>
    </row>
    <row r="383">
      <c r="A383" s="27" t="n"/>
      <c r="B383" s="28" t="n"/>
      <c r="C383" s="24" t="n"/>
      <c r="D383" s="24" t="n"/>
      <c r="E383" s="24" t="n"/>
      <c r="F383" s="29" t="n"/>
      <c r="G383" s="29" t="n"/>
      <c r="H383" s="29" t="n"/>
      <c r="I383" s="30" t="n"/>
      <c r="J383" s="31" t="n"/>
      <c r="K383" s="31" t="n"/>
      <c r="L383" s="19">
        <f>IF(OR(K383="",J383="",J383=0),"",K383/J383)</f>
        <v/>
      </c>
      <c r="M383" s="20">
        <f>IF(AND(A383="",C383=""),"",IF(N383="No","Skipped",IF(K383="","Active",IF(K383&gt;0,"Win",IF(K383&lt;0,"Loss","Breakeven")))))</f>
        <v/>
      </c>
      <c r="N383" s="24" t="n"/>
      <c r="O383" s="21" t="n"/>
      <c r="P383" s="24" t="n"/>
      <c r="Q383" s="32" t="n"/>
      <c r="R383" s="24" t="n"/>
      <c r="S383" s="21" t="n"/>
      <c r="T383" s="21" t="n"/>
      <c r="U383" s="21" t="n"/>
      <c r="V383" s="24" t="n"/>
      <c r="W383" s="25">
        <f>IF(K383="","",SUM($K$2:K383))</f>
        <v/>
      </c>
      <c r="X383" s="25">
        <f>IF(W383="","",MAX(0,MAX($W$2:W383)))</f>
        <v/>
      </c>
      <c r="Y383" s="25">
        <f>IF(W383="","",W383-X383)</f>
        <v/>
      </c>
      <c r="Z383" s="20">
        <f>IF(A383="","",CHOOSE(WEEKDAY(A383,2),"Mon","Tue","Wed","Thu","Fri","Sat","Sun"))</f>
        <v/>
      </c>
      <c r="AA383" s="26">
        <f>IF(A383="","",DATE(YEAR(A383),MONTH(A383),1))</f>
        <v/>
      </c>
    </row>
    <row r="384">
      <c r="A384" s="27" t="n"/>
      <c r="B384" s="28" t="n"/>
      <c r="C384" s="24" t="n"/>
      <c r="D384" s="24" t="n"/>
      <c r="E384" s="24" t="n"/>
      <c r="F384" s="29" t="n"/>
      <c r="G384" s="29" t="n"/>
      <c r="H384" s="29" t="n"/>
      <c r="I384" s="30" t="n"/>
      <c r="J384" s="31" t="n"/>
      <c r="K384" s="31" t="n"/>
      <c r="L384" s="19">
        <f>IF(OR(K384="",J384="",J384=0),"",K384/J384)</f>
        <v/>
      </c>
      <c r="M384" s="20">
        <f>IF(AND(A384="",C384=""),"",IF(N384="No","Skipped",IF(K384="","Active",IF(K384&gt;0,"Win",IF(K384&lt;0,"Loss","Breakeven")))))</f>
        <v/>
      </c>
      <c r="N384" s="24" t="n"/>
      <c r="O384" s="21" t="n"/>
      <c r="P384" s="24" t="n"/>
      <c r="Q384" s="32" t="n"/>
      <c r="R384" s="24" t="n"/>
      <c r="S384" s="21" t="n"/>
      <c r="T384" s="21" t="n"/>
      <c r="U384" s="21" t="n"/>
      <c r="V384" s="24" t="n"/>
      <c r="W384" s="25">
        <f>IF(K384="","",SUM($K$2:K384))</f>
        <v/>
      </c>
      <c r="X384" s="25">
        <f>IF(W384="","",MAX(0,MAX($W$2:W384)))</f>
        <v/>
      </c>
      <c r="Y384" s="25">
        <f>IF(W384="","",W384-X384)</f>
        <v/>
      </c>
      <c r="Z384" s="20">
        <f>IF(A384="","",CHOOSE(WEEKDAY(A384,2),"Mon","Tue","Wed","Thu","Fri","Sat","Sun"))</f>
        <v/>
      </c>
      <c r="AA384" s="26">
        <f>IF(A384="","",DATE(YEAR(A384),MONTH(A384),1))</f>
        <v/>
      </c>
    </row>
    <row r="385">
      <c r="A385" s="27" t="n"/>
      <c r="B385" s="28" t="n"/>
      <c r="C385" s="24" t="n"/>
      <c r="D385" s="24" t="n"/>
      <c r="E385" s="24" t="n"/>
      <c r="F385" s="29" t="n"/>
      <c r="G385" s="29" t="n"/>
      <c r="H385" s="29" t="n"/>
      <c r="I385" s="30" t="n"/>
      <c r="J385" s="31" t="n"/>
      <c r="K385" s="31" t="n"/>
      <c r="L385" s="19">
        <f>IF(OR(K385="",J385="",J385=0),"",K385/J385)</f>
        <v/>
      </c>
      <c r="M385" s="20">
        <f>IF(AND(A385="",C385=""),"",IF(N385="No","Skipped",IF(K385="","Active",IF(K385&gt;0,"Win",IF(K385&lt;0,"Loss","Breakeven")))))</f>
        <v/>
      </c>
      <c r="N385" s="24" t="n"/>
      <c r="O385" s="21" t="n"/>
      <c r="P385" s="24" t="n"/>
      <c r="Q385" s="32" t="n"/>
      <c r="R385" s="24" t="n"/>
      <c r="S385" s="21" t="n"/>
      <c r="T385" s="21" t="n"/>
      <c r="U385" s="21" t="n"/>
      <c r="V385" s="24" t="n"/>
      <c r="W385" s="25">
        <f>IF(K385="","",SUM($K$2:K385))</f>
        <v/>
      </c>
      <c r="X385" s="25">
        <f>IF(W385="","",MAX(0,MAX($W$2:W385)))</f>
        <v/>
      </c>
      <c r="Y385" s="25">
        <f>IF(W385="","",W385-X385)</f>
        <v/>
      </c>
      <c r="Z385" s="20">
        <f>IF(A385="","",CHOOSE(WEEKDAY(A385,2),"Mon","Tue","Wed","Thu","Fri","Sat","Sun"))</f>
        <v/>
      </c>
      <c r="AA385" s="26">
        <f>IF(A385="","",DATE(YEAR(A385),MONTH(A385),1))</f>
        <v/>
      </c>
    </row>
    <row r="386">
      <c r="A386" s="27" t="n"/>
      <c r="B386" s="28" t="n"/>
      <c r="C386" s="24" t="n"/>
      <c r="D386" s="24" t="n"/>
      <c r="E386" s="24" t="n"/>
      <c r="F386" s="29" t="n"/>
      <c r="G386" s="29" t="n"/>
      <c r="H386" s="29" t="n"/>
      <c r="I386" s="30" t="n"/>
      <c r="J386" s="31" t="n"/>
      <c r="K386" s="31" t="n"/>
      <c r="L386" s="19">
        <f>IF(OR(K386="",J386="",J386=0),"",K386/J386)</f>
        <v/>
      </c>
      <c r="M386" s="20">
        <f>IF(AND(A386="",C386=""),"",IF(N386="No","Skipped",IF(K386="","Active",IF(K386&gt;0,"Win",IF(K386&lt;0,"Loss","Breakeven")))))</f>
        <v/>
      </c>
      <c r="N386" s="24" t="n"/>
      <c r="O386" s="21" t="n"/>
      <c r="P386" s="24" t="n"/>
      <c r="Q386" s="32" t="n"/>
      <c r="R386" s="24" t="n"/>
      <c r="S386" s="21" t="n"/>
      <c r="T386" s="21" t="n"/>
      <c r="U386" s="21" t="n"/>
      <c r="V386" s="24" t="n"/>
      <c r="W386" s="25">
        <f>IF(K386="","",SUM($K$2:K386))</f>
        <v/>
      </c>
      <c r="X386" s="25">
        <f>IF(W386="","",MAX(0,MAX($W$2:W386)))</f>
        <v/>
      </c>
      <c r="Y386" s="25">
        <f>IF(W386="","",W386-X386)</f>
        <v/>
      </c>
      <c r="Z386" s="20">
        <f>IF(A386="","",CHOOSE(WEEKDAY(A386,2),"Mon","Tue","Wed","Thu","Fri","Sat","Sun"))</f>
        <v/>
      </c>
      <c r="AA386" s="26">
        <f>IF(A386="","",DATE(YEAR(A386),MONTH(A386),1))</f>
        <v/>
      </c>
    </row>
    <row r="387">
      <c r="A387" s="27" t="n"/>
      <c r="B387" s="28" t="n"/>
      <c r="C387" s="24" t="n"/>
      <c r="D387" s="24" t="n"/>
      <c r="E387" s="24" t="n"/>
      <c r="F387" s="29" t="n"/>
      <c r="G387" s="29" t="n"/>
      <c r="H387" s="29" t="n"/>
      <c r="I387" s="30" t="n"/>
      <c r="J387" s="31" t="n"/>
      <c r="K387" s="31" t="n"/>
      <c r="L387" s="19">
        <f>IF(OR(K387="",J387="",J387=0),"",K387/J387)</f>
        <v/>
      </c>
      <c r="M387" s="20">
        <f>IF(AND(A387="",C387=""),"",IF(N387="No","Skipped",IF(K387="","Active",IF(K387&gt;0,"Win",IF(K387&lt;0,"Loss","Breakeven")))))</f>
        <v/>
      </c>
      <c r="N387" s="24" t="n"/>
      <c r="O387" s="21" t="n"/>
      <c r="P387" s="24" t="n"/>
      <c r="Q387" s="32" t="n"/>
      <c r="R387" s="24" t="n"/>
      <c r="S387" s="21" t="n"/>
      <c r="T387" s="21" t="n"/>
      <c r="U387" s="21" t="n"/>
      <c r="V387" s="24" t="n"/>
      <c r="W387" s="25">
        <f>IF(K387="","",SUM($K$2:K387))</f>
        <v/>
      </c>
      <c r="X387" s="25">
        <f>IF(W387="","",MAX(0,MAX($W$2:W387)))</f>
        <v/>
      </c>
      <c r="Y387" s="25">
        <f>IF(W387="","",W387-X387)</f>
        <v/>
      </c>
      <c r="Z387" s="20">
        <f>IF(A387="","",CHOOSE(WEEKDAY(A387,2),"Mon","Tue","Wed","Thu","Fri","Sat","Sun"))</f>
        <v/>
      </c>
      <c r="AA387" s="26">
        <f>IF(A387="","",DATE(YEAR(A387),MONTH(A387),1))</f>
        <v/>
      </c>
    </row>
    <row r="388">
      <c r="A388" s="27" t="n"/>
      <c r="B388" s="28" t="n"/>
      <c r="C388" s="24" t="n"/>
      <c r="D388" s="24" t="n"/>
      <c r="E388" s="24" t="n"/>
      <c r="F388" s="29" t="n"/>
      <c r="G388" s="29" t="n"/>
      <c r="H388" s="29" t="n"/>
      <c r="I388" s="30" t="n"/>
      <c r="J388" s="31" t="n"/>
      <c r="K388" s="31" t="n"/>
      <c r="L388" s="19">
        <f>IF(OR(K388="",J388="",J388=0),"",K388/J388)</f>
        <v/>
      </c>
      <c r="M388" s="20">
        <f>IF(AND(A388="",C388=""),"",IF(N388="No","Skipped",IF(K388="","Active",IF(K388&gt;0,"Win",IF(K388&lt;0,"Loss","Breakeven")))))</f>
        <v/>
      </c>
      <c r="N388" s="24" t="n"/>
      <c r="O388" s="21" t="n"/>
      <c r="P388" s="24" t="n"/>
      <c r="Q388" s="32" t="n"/>
      <c r="R388" s="24" t="n"/>
      <c r="S388" s="21" t="n"/>
      <c r="T388" s="21" t="n"/>
      <c r="U388" s="21" t="n"/>
      <c r="V388" s="24" t="n"/>
      <c r="W388" s="25">
        <f>IF(K388="","",SUM($K$2:K388))</f>
        <v/>
      </c>
      <c r="X388" s="25">
        <f>IF(W388="","",MAX(0,MAX($W$2:W388)))</f>
        <v/>
      </c>
      <c r="Y388" s="25">
        <f>IF(W388="","",W388-X388)</f>
        <v/>
      </c>
      <c r="Z388" s="20">
        <f>IF(A388="","",CHOOSE(WEEKDAY(A388,2),"Mon","Tue","Wed","Thu","Fri","Sat","Sun"))</f>
        <v/>
      </c>
      <c r="AA388" s="26">
        <f>IF(A388="","",DATE(YEAR(A388),MONTH(A388),1))</f>
        <v/>
      </c>
    </row>
    <row r="389">
      <c r="A389" s="27" t="n"/>
      <c r="B389" s="28" t="n"/>
      <c r="C389" s="24" t="n"/>
      <c r="D389" s="24" t="n"/>
      <c r="E389" s="24" t="n"/>
      <c r="F389" s="29" t="n"/>
      <c r="G389" s="29" t="n"/>
      <c r="H389" s="29" t="n"/>
      <c r="I389" s="30" t="n"/>
      <c r="J389" s="31" t="n"/>
      <c r="K389" s="31" t="n"/>
      <c r="L389" s="19">
        <f>IF(OR(K389="",J389="",J389=0),"",K389/J389)</f>
        <v/>
      </c>
      <c r="M389" s="20">
        <f>IF(AND(A389="",C389=""),"",IF(N389="No","Skipped",IF(K389="","Active",IF(K389&gt;0,"Win",IF(K389&lt;0,"Loss","Breakeven")))))</f>
        <v/>
      </c>
      <c r="N389" s="24" t="n"/>
      <c r="O389" s="21" t="n"/>
      <c r="P389" s="24" t="n"/>
      <c r="Q389" s="32" t="n"/>
      <c r="R389" s="24" t="n"/>
      <c r="S389" s="21" t="n"/>
      <c r="T389" s="21" t="n"/>
      <c r="U389" s="21" t="n"/>
      <c r="V389" s="24" t="n"/>
      <c r="W389" s="25">
        <f>IF(K389="","",SUM($K$2:K389))</f>
        <v/>
      </c>
      <c r="X389" s="25">
        <f>IF(W389="","",MAX(0,MAX($W$2:W389)))</f>
        <v/>
      </c>
      <c r="Y389" s="25">
        <f>IF(W389="","",W389-X389)</f>
        <v/>
      </c>
      <c r="Z389" s="20">
        <f>IF(A389="","",CHOOSE(WEEKDAY(A389,2),"Mon","Tue","Wed","Thu","Fri","Sat","Sun"))</f>
        <v/>
      </c>
      <c r="AA389" s="26">
        <f>IF(A389="","",DATE(YEAR(A389),MONTH(A389),1))</f>
        <v/>
      </c>
    </row>
    <row r="390">
      <c r="A390" s="27" t="n"/>
      <c r="B390" s="28" t="n"/>
      <c r="C390" s="24" t="n"/>
      <c r="D390" s="24" t="n"/>
      <c r="E390" s="24" t="n"/>
      <c r="F390" s="29" t="n"/>
      <c r="G390" s="29" t="n"/>
      <c r="H390" s="29" t="n"/>
      <c r="I390" s="30" t="n"/>
      <c r="J390" s="31" t="n"/>
      <c r="K390" s="31" t="n"/>
      <c r="L390" s="19">
        <f>IF(OR(K390="",J390="",J390=0),"",K390/J390)</f>
        <v/>
      </c>
      <c r="M390" s="20">
        <f>IF(AND(A390="",C390=""),"",IF(N390="No","Skipped",IF(K390="","Active",IF(K390&gt;0,"Win",IF(K390&lt;0,"Loss","Breakeven")))))</f>
        <v/>
      </c>
      <c r="N390" s="24" t="n"/>
      <c r="O390" s="21" t="n"/>
      <c r="P390" s="24" t="n"/>
      <c r="Q390" s="32" t="n"/>
      <c r="R390" s="24" t="n"/>
      <c r="S390" s="21" t="n"/>
      <c r="T390" s="21" t="n"/>
      <c r="U390" s="21" t="n"/>
      <c r="V390" s="24" t="n"/>
      <c r="W390" s="25">
        <f>IF(K390="","",SUM($K$2:K390))</f>
        <v/>
      </c>
      <c r="X390" s="25">
        <f>IF(W390="","",MAX(0,MAX($W$2:W390)))</f>
        <v/>
      </c>
      <c r="Y390" s="25">
        <f>IF(W390="","",W390-X390)</f>
        <v/>
      </c>
      <c r="Z390" s="20">
        <f>IF(A390="","",CHOOSE(WEEKDAY(A390,2),"Mon","Tue","Wed","Thu","Fri","Sat","Sun"))</f>
        <v/>
      </c>
      <c r="AA390" s="26">
        <f>IF(A390="","",DATE(YEAR(A390),MONTH(A390),1))</f>
        <v/>
      </c>
    </row>
    <row r="391">
      <c r="A391" s="27" t="n"/>
      <c r="B391" s="28" t="n"/>
      <c r="C391" s="24" t="n"/>
      <c r="D391" s="24" t="n"/>
      <c r="E391" s="24" t="n"/>
      <c r="F391" s="29" t="n"/>
      <c r="G391" s="29" t="n"/>
      <c r="H391" s="29" t="n"/>
      <c r="I391" s="30" t="n"/>
      <c r="J391" s="31" t="n"/>
      <c r="K391" s="31" t="n"/>
      <c r="L391" s="19">
        <f>IF(OR(K391="",J391="",J391=0),"",K391/J391)</f>
        <v/>
      </c>
      <c r="M391" s="20">
        <f>IF(AND(A391="",C391=""),"",IF(N391="No","Skipped",IF(K391="","Active",IF(K391&gt;0,"Win",IF(K391&lt;0,"Loss","Breakeven")))))</f>
        <v/>
      </c>
      <c r="N391" s="24" t="n"/>
      <c r="O391" s="21" t="n"/>
      <c r="P391" s="24" t="n"/>
      <c r="Q391" s="32" t="n"/>
      <c r="R391" s="24" t="n"/>
      <c r="S391" s="21" t="n"/>
      <c r="T391" s="21" t="n"/>
      <c r="U391" s="21" t="n"/>
      <c r="V391" s="24" t="n"/>
      <c r="W391" s="25">
        <f>IF(K391="","",SUM($K$2:K391))</f>
        <v/>
      </c>
      <c r="X391" s="25">
        <f>IF(W391="","",MAX(0,MAX($W$2:W391)))</f>
        <v/>
      </c>
      <c r="Y391" s="25">
        <f>IF(W391="","",W391-X391)</f>
        <v/>
      </c>
      <c r="Z391" s="20">
        <f>IF(A391="","",CHOOSE(WEEKDAY(A391,2),"Mon","Tue","Wed","Thu","Fri","Sat","Sun"))</f>
        <v/>
      </c>
      <c r="AA391" s="26">
        <f>IF(A391="","",DATE(YEAR(A391),MONTH(A391),1))</f>
        <v/>
      </c>
    </row>
    <row r="392">
      <c r="A392" s="27" t="n"/>
      <c r="B392" s="28" t="n"/>
      <c r="C392" s="24" t="n"/>
      <c r="D392" s="24" t="n"/>
      <c r="E392" s="24" t="n"/>
      <c r="F392" s="29" t="n"/>
      <c r="G392" s="29" t="n"/>
      <c r="H392" s="29" t="n"/>
      <c r="I392" s="30" t="n"/>
      <c r="J392" s="31" t="n"/>
      <c r="K392" s="31" t="n"/>
      <c r="L392" s="19">
        <f>IF(OR(K392="",J392="",J392=0),"",K392/J392)</f>
        <v/>
      </c>
      <c r="M392" s="20">
        <f>IF(AND(A392="",C392=""),"",IF(N392="No","Skipped",IF(K392="","Active",IF(K392&gt;0,"Win",IF(K392&lt;0,"Loss","Breakeven")))))</f>
        <v/>
      </c>
      <c r="N392" s="24" t="n"/>
      <c r="O392" s="21" t="n"/>
      <c r="P392" s="24" t="n"/>
      <c r="Q392" s="32" t="n"/>
      <c r="R392" s="24" t="n"/>
      <c r="S392" s="21" t="n"/>
      <c r="T392" s="21" t="n"/>
      <c r="U392" s="21" t="n"/>
      <c r="V392" s="24" t="n"/>
      <c r="W392" s="25">
        <f>IF(K392="","",SUM($K$2:K392))</f>
        <v/>
      </c>
      <c r="X392" s="25">
        <f>IF(W392="","",MAX(0,MAX($W$2:W392)))</f>
        <v/>
      </c>
      <c r="Y392" s="25">
        <f>IF(W392="","",W392-X392)</f>
        <v/>
      </c>
      <c r="Z392" s="20">
        <f>IF(A392="","",CHOOSE(WEEKDAY(A392,2),"Mon","Tue","Wed","Thu","Fri","Sat","Sun"))</f>
        <v/>
      </c>
      <c r="AA392" s="26">
        <f>IF(A392="","",DATE(YEAR(A392),MONTH(A392),1))</f>
        <v/>
      </c>
    </row>
    <row r="393">
      <c r="A393" s="27" t="n"/>
      <c r="B393" s="28" t="n"/>
      <c r="C393" s="24" t="n"/>
      <c r="D393" s="24" t="n"/>
      <c r="E393" s="24" t="n"/>
      <c r="F393" s="29" t="n"/>
      <c r="G393" s="29" t="n"/>
      <c r="H393" s="29" t="n"/>
      <c r="I393" s="30" t="n"/>
      <c r="J393" s="31" t="n"/>
      <c r="K393" s="31" t="n"/>
      <c r="L393" s="19">
        <f>IF(OR(K393="",J393="",J393=0),"",K393/J393)</f>
        <v/>
      </c>
      <c r="M393" s="20">
        <f>IF(AND(A393="",C393=""),"",IF(N393="No","Skipped",IF(K393="","Active",IF(K393&gt;0,"Win",IF(K393&lt;0,"Loss","Breakeven")))))</f>
        <v/>
      </c>
      <c r="N393" s="24" t="n"/>
      <c r="O393" s="21" t="n"/>
      <c r="P393" s="24" t="n"/>
      <c r="Q393" s="32" t="n"/>
      <c r="R393" s="24" t="n"/>
      <c r="S393" s="21" t="n"/>
      <c r="T393" s="21" t="n"/>
      <c r="U393" s="21" t="n"/>
      <c r="V393" s="24" t="n"/>
      <c r="W393" s="25">
        <f>IF(K393="","",SUM($K$2:K393))</f>
        <v/>
      </c>
      <c r="X393" s="25">
        <f>IF(W393="","",MAX(0,MAX($W$2:W393)))</f>
        <v/>
      </c>
      <c r="Y393" s="25">
        <f>IF(W393="","",W393-X393)</f>
        <v/>
      </c>
      <c r="Z393" s="20">
        <f>IF(A393="","",CHOOSE(WEEKDAY(A393,2),"Mon","Tue","Wed","Thu","Fri","Sat","Sun"))</f>
        <v/>
      </c>
      <c r="AA393" s="26">
        <f>IF(A393="","",DATE(YEAR(A393),MONTH(A393),1))</f>
        <v/>
      </c>
    </row>
    <row r="394">
      <c r="A394" s="27" t="n"/>
      <c r="B394" s="28" t="n"/>
      <c r="C394" s="24" t="n"/>
      <c r="D394" s="24" t="n"/>
      <c r="E394" s="24" t="n"/>
      <c r="F394" s="29" t="n"/>
      <c r="G394" s="29" t="n"/>
      <c r="H394" s="29" t="n"/>
      <c r="I394" s="30" t="n"/>
      <c r="J394" s="31" t="n"/>
      <c r="K394" s="31" t="n"/>
      <c r="L394" s="19">
        <f>IF(OR(K394="",J394="",J394=0),"",K394/J394)</f>
        <v/>
      </c>
      <c r="M394" s="20">
        <f>IF(AND(A394="",C394=""),"",IF(N394="No","Skipped",IF(K394="","Active",IF(K394&gt;0,"Win",IF(K394&lt;0,"Loss","Breakeven")))))</f>
        <v/>
      </c>
      <c r="N394" s="24" t="n"/>
      <c r="O394" s="21" t="n"/>
      <c r="P394" s="24" t="n"/>
      <c r="Q394" s="32" t="n"/>
      <c r="R394" s="24" t="n"/>
      <c r="S394" s="21" t="n"/>
      <c r="T394" s="21" t="n"/>
      <c r="U394" s="21" t="n"/>
      <c r="V394" s="24" t="n"/>
      <c r="W394" s="25">
        <f>IF(K394="","",SUM($K$2:K394))</f>
        <v/>
      </c>
      <c r="X394" s="25">
        <f>IF(W394="","",MAX(0,MAX($W$2:W394)))</f>
        <v/>
      </c>
      <c r="Y394" s="25">
        <f>IF(W394="","",W394-X394)</f>
        <v/>
      </c>
      <c r="Z394" s="20">
        <f>IF(A394="","",CHOOSE(WEEKDAY(A394,2),"Mon","Tue","Wed","Thu","Fri","Sat","Sun"))</f>
        <v/>
      </c>
      <c r="AA394" s="26">
        <f>IF(A394="","",DATE(YEAR(A394),MONTH(A394),1))</f>
        <v/>
      </c>
    </row>
    <row r="395">
      <c r="A395" s="27" t="n"/>
      <c r="B395" s="28" t="n"/>
      <c r="C395" s="24" t="n"/>
      <c r="D395" s="24" t="n"/>
      <c r="E395" s="24" t="n"/>
      <c r="F395" s="29" t="n"/>
      <c r="G395" s="29" t="n"/>
      <c r="H395" s="29" t="n"/>
      <c r="I395" s="30" t="n"/>
      <c r="J395" s="31" t="n"/>
      <c r="K395" s="31" t="n"/>
      <c r="L395" s="19">
        <f>IF(OR(K395="",J395="",J395=0),"",K395/J395)</f>
        <v/>
      </c>
      <c r="M395" s="20">
        <f>IF(AND(A395="",C395=""),"",IF(N395="No","Skipped",IF(K395="","Active",IF(K395&gt;0,"Win",IF(K395&lt;0,"Loss","Breakeven")))))</f>
        <v/>
      </c>
      <c r="N395" s="24" t="n"/>
      <c r="O395" s="21" t="n"/>
      <c r="P395" s="24" t="n"/>
      <c r="Q395" s="32" t="n"/>
      <c r="R395" s="24" t="n"/>
      <c r="S395" s="21" t="n"/>
      <c r="T395" s="21" t="n"/>
      <c r="U395" s="21" t="n"/>
      <c r="V395" s="24" t="n"/>
      <c r="W395" s="25">
        <f>IF(K395="","",SUM($K$2:K395))</f>
        <v/>
      </c>
      <c r="X395" s="25">
        <f>IF(W395="","",MAX(0,MAX($W$2:W395)))</f>
        <v/>
      </c>
      <c r="Y395" s="25">
        <f>IF(W395="","",W395-X395)</f>
        <v/>
      </c>
      <c r="Z395" s="20">
        <f>IF(A395="","",CHOOSE(WEEKDAY(A395,2),"Mon","Tue","Wed","Thu","Fri","Sat","Sun"))</f>
        <v/>
      </c>
      <c r="AA395" s="26">
        <f>IF(A395="","",DATE(YEAR(A395),MONTH(A395),1))</f>
        <v/>
      </c>
    </row>
    <row r="396">
      <c r="A396" s="27" t="n"/>
      <c r="B396" s="28" t="n"/>
      <c r="C396" s="24" t="n"/>
      <c r="D396" s="24" t="n"/>
      <c r="E396" s="24" t="n"/>
      <c r="F396" s="29" t="n"/>
      <c r="G396" s="29" t="n"/>
      <c r="H396" s="29" t="n"/>
      <c r="I396" s="30" t="n"/>
      <c r="J396" s="31" t="n"/>
      <c r="K396" s="31" t="n"/>
      <c r="L396" s="19">
        <f>IF(OR(K396="",J396="",J396=0),"",K396/J396)</f>
        <v/>
      </c>
      <c r="M396" s="20">
        <f>IF(AND(A396="",C396=""),"",IF(N396="No","Skipped",IF(K396="","Active",IF(K396&gt;0,"Win",IF(K396&lt;0,"Loss","Breakeven")))))</f>
        <v/>
      </c>
      <c r="N396" s="24" t="n"/>
      <c r="O396" s="21" t="n"/>
      <c r="P396" s="24" t="n"/>
      <c r="Q396" s="32" t="n"/>
      <c r="R396" s="24" t="n"/>
      <c r="S396" s="21" t="n"/>
      <c r="T396" s="21" t="n"/>
      <c r="U396" s="21" t="n"/>
      <c r="V396" s="24" t="n"/>
      <c r="W396" s="25">
        <f>IF(K396="","",SUM($K$2:K396))</f>
        <v/>
      </c>
      <c r="X396" s="25">
        <f>IF(W396="","",MAX(0,MAX($W$2:W396)))</f>
        <v/>
      </c>
      <c r="Y396" s="25">
        <f>IF(W396="","",W396-X396)</f>
        <v/>
      </c>
      <c r="Z396" s="20">
        <f>IF(A396="","",CHOOSE(WEEKDAY(A396,2),"Mon","Tue","Wed","Thu","Fri","Sat","Sun"))</f>
        <v/>
      </c>
      <c r="AA396" s="26">
        <f>IF(A396="","",DATE(YEAR(A396),MONTH(A396),1))</f>
        <v/>
      </c>
    </row>
    <row r="397">
      <c r="A397" s="27" t="n"/>
      <c r="B397" s="28" t="n"/>
      <c r="C397" s="24" t="n"/>
      <c r="D397" s="24" t="n"/>
      <c r="E397" s="24" t="n"/>
      <c r="F397" s="29" t="n"/>
      <c r="G397" s="29" t="n"/>
      <c r="H397" s="29" t="n"/>
      <c r="I397" s="30" t="n"/>
      <c r="J397" s="31" t="n"/>
      <c r="K397" s="31" t="n"/>
      <c r="L397" s="19">
        <f>IF(OR(K397="",J397="",J397=0),"",K397/J397)</f>
        <v/>
      </c>
      <c r="M397" s="20">
        <f>IF(AND(A397="",C397=""),"",IF(N397="No","Skipped",IF(K397="","Active",IF(K397&gt;0,"Win",IF(K397&lt;0,"Loss","Breakeven")))))</f>
        <v/>
      </c>
      <c r="N397" s="24" t="n"/>
      <c r="O397" s="21" t="n"/>
      <c r="P397" s="24" t="n"/>
      <c r="Q397" s="32" t="n"/>
      <c r="R397" s="24" t="n"/>
      <c r="S397" s="21" t="n"/>
      <c r="T397" s="21" t="n"/>
      <c r="U397" s="21" t="n"/>
      <c r="V397" s="24" t="n"/>
      <c r="W397" s="25">
        <f>IF(K397="","",SUM($K$2:K397))</f>
        <v/>
      </c>
      <c r="X397" s="25">
        <f>IF(W397="","",MAX(0,MAX($W$2:W397)))</f>
        <v/>
      </c>
      <c r="Y397" s="25">
        <f>IF(W397="","",W397-X397)</f>
        <v/>
      </c>
      <c r="Z397" s="20">
        <f>IF(A397="","",CHOOSE(WEEKDAY(A397,2),"Mon","Tue","Wed","Thu","Fri","Sat","Sun"))</f>
        <v/>
      </c>
      <c r="AA397" s="26">
        <f>IF(A397="","",DATE(YEAR(A397),MONTH(A397),1))</f>
        <v/>
      </c>
    </row>
    <row r="398">
      <c r="A398" s="27" t="n"/>
      <c r="B398" s="28" t="n"/>
      <c r="C398" s="24" t="n"/>
      <c r="D398" s="24" t="n"/>
      <c r="E398" s="24" t="n"/>
      <c r="F398" s="29" t="n"/>
      <c r="G398" s="29" t="n"/>
      <c r="H398" s="29" t="n"/>
      <c r="I398" s="30" t="n"/>
      <c r="J398" s="31" t="n"/>
      <c r="K398" s="31" t="n"/>
      <c r="L398" s="19">
        <f>IF(OR(K398="",J398="",J398=0),"",K398/J398)</f>
        <v/>
      </c>
      <c r="M398" s="20">
        <f>IF(AND(A398="",C398=""),"",IF(N398="No","Skipped",IF(K398="","Active",IF(K398&gt;0,"Win",IF(K398&lt;0,"Loss","Breakeven")))))</f>
        <v/>
      </c>
      <c r="N398" s="24" t="n"/>
      <c r="O398" s="21" t="n"/>
      <c r="P398" s="24" t="n"/>
      <c r="Q398" s="32" t="n"/>
      <c r="R398" s="24" t="n"/>
      <c r="S398" s="21" t="n"/>
      <c r="T398" s="21" t="n"/>
      <c r="U398" s="21" t="n"/>
      <c r="V398" s="24" t="n"/>
      <c r="W398" s="25">
        <f>IF(K398="","",SUM($K$2:K398))</f>
        <v/>
      </c>
      <c r="X398" s="25">
        <f>IF(W398="","",MAX(0,MAX($W$2:W398)))</f>
        <v/>
      </c>
      <c r="Y398" s="25">
        <f>IF(W398="","",W398-X398)</f>
        <v/>
      </c>
      <c r="Z398" s="20">
        <f>IF(A398="","",CHOOSE(WEEKDAY(A398,2),"Mon","Tue","Wed","Thu","Fri","Sat","Sun"))</f>
        <v/>
      </c>
      <c r="AA398" s="26">
        <f>IF(A398="","",DATE(YEAR(A398),MONTH(A398),1))</f>
        <v/>
      </c>
    </row>
    <row r="399">
      <c r="A399" s="27" t="n"/>
      <c r="B399" s="28" t="n"/>
      <c r="C399" s="24" t="n"/>
      <c r="D399" s="24" t="n"/>
      <c r="E399" s="24" t="n"/>
      <c r="F399" s="29" t="n"/>
      <c r="G399" s="29" t="n"/>
      <c r="H399" s="29" t="n"/>
      <c r="I399" s="30" t="n"/>
      <c r="J399" s="31" t="n"/>
      <c r="K399" s="31" t="n"/>
      <c r="L399" s="19">
        <f>IF(OR(K399="",J399="",J399=0),"",K399/J399)</f>
        <v/>
      </c>
      <c r="M399" s="20">
        <f>IF(AND(A399="",C399=""),"",IF(N399="No","Skipped",IF(K399="","Active",IF(K399&gt;0,"Win",IF(K399&lt;0,"Loss","Breakeven")))))</f>
        <v/>
      </c>
      <c r="N399" s="24" t="n"/>
      <c r="O399" s="21" t="n"/>
      <c r="P399" s="24" t="n"/>
      <c r="Q399" s="32" t="n"/>
      <c r="R399" s="24" t="n"/>
      <c r="S399" s="21" t="n"/>
      <c r="T399" s="21" t="n"/>
      <c r="U399" s="21" t="n"/>
      <c r="V399" s="24" t="n"/>
      <c r="W399" s="25">
        <f>IF(K399="","",SUM($K$2:K399))</f>
        <v/>
      </c>
      <c r="X399" s="25">
        <f>IF(W399="","",MAX(0,MAX($W$2:W399)))</f>
        <v/>
      </c>
      <c r="Y399" s="25">
        <f>IF(W399="","",W399-X399)</f>
        <v/>
      </c>
      <c r="Z399" s="20">
        <f>IF(A399="","",CHOOSE(WEEKDAY(A399,2),"Mon","Tue","Wed","Thu","Fri","Sat","Sun"))</f>
        <v/>
      </c>
      <c r="AA399" s="26">
        <f>IF(A399="","",DATE(YEAR(A399),MONTH(A399),1))</f>
        <v/>
      </c>
    </row>
    <row r="400">
      <c r="A400" s="27" t="n"/>
      <c r="B400" s="28" t="n"/>
      <c r="C400" s="24" t="n"/>
      <c r="D400" s="24" t="n"/>
      <c r="E400" s="24" t="n"/>
      <c r="F400" s="29" t="n"/>
      <c r="G400" s="29" t="n"/>
      <c r="H400" s="29" t="n"/>
      <c r="I400" s="30" t="n"/>
      <c r="J400" s="31" t="n"/>
      <c r="K400" s="31" t="n"/>
      <c r="L400" s="19">
        <f>IF(OR(K400="",J400="",J400=0),"",K400/J400)</f>
        <v/>
      </c>
      <c r="M400" s="20">
        <f>IF(AND(A400="",C400=""),"",IF(N400="No","Skipped",IF(K400="","Active",IF(K400&gt;0,"Win",IF(K400&lt;0,"Loss","Breakeven")))))</f>
        <v/>
      </c>
      <c r="N400" s="24" t="n"/>
      <c r="O400" s="21" t="n"/>
      <c r="P400" s="24" t="n"/>
      <c r="Q400" s="32" t="n"/>
      <c r="R400" s="24" t="n"/>
      <c r="S400" s="21" t="n"/>
      <c r="T400" s="21" t="n"/>
      <c r="U400" s="21" t="n"/>
      <c r="V400" s="24" t="n"/>
      <c r="W400" s="25">
        <f>IF(K400="","",SUM($K$2:K400))</f>
        <v/>
      </c>
      <c r="X400" s="25">
        <f>IF(W400="","",MAX(0,MAX($W$2:W400)))</f>
        <v/>
      </c>
      <c r="Y400" s="25">
        <f>IF(W400="","",W400-X400)</f>
        <v/>
      </c>
      <c r="Z400" s="20">
        <f>IF(A400="","",CHOOSE(WEEKDAY(A400,2),"Mon","Tue","Wed","Thu","Fri","Sat","Sun"))</f>
        <v/>
      </c>
      <c r="AA400" s="26">
        <f>IF(A400="","",DATE(YEAR(A400),MONTH(A400),1))</f>
        <v/>
      </c>
    </row>
    <row r="401">
      <c r="A401" s="27" t="n"/>
      <c r="B401" s="28" t="n"/>
      <c r="C401" s="24" t="n"/>
      <c r="D401" s="24" t="n"/>
      <c r="E401" s="24" t="n"/>
      <c r="F401" s="29" t="n"/>
      <c r="G401" s="29" t="n"/>
      <c r="H401" s="29" t="n"/>
      <c r="I401" s="30" t="n"/>
      <c r="J401" s="31" t="n"/>
      <c r="K401" s="31" t="n"/>
      <c r="L401" s="19">
        <f>IF(OR(K401="",J401="",J401=0),"",K401/J401)</f>
        <v/>
      </c>
      <c r="M401" s="20">
        <f>IF(AND(A401="",C401=""),"",IF(N401="No","Skipped",IF(K401="","Active",IF(K401&gt;0,"Win",IF(K401&lt;0,"Loss","Breakeven")))))</f>
        <v/>
      </c>
      <c r="N401" s="24" t="n"/>
      <c r="O401" s="21" t="n"/>
      <c r="P401" s="24" t="n"/>
      <c r="Q401" s="32" t="n"/>
      <c r="R401" s="24" t="n"/>
      <c r="S401" s="21" t="n"/>
      <c r="T401" s="21" t="n"/>
      <c r="U401" s="21" t="n"/>
      <c r="V401" s="24" t="n"/>
      <c r="W401" s="25">
        <f>IF(K401="","",SUM($K$2:K401))</f>
        <v/>
      </c>
      <c r="X401" s="25">
        <f>IF(W401="","",MAX(0,MAX($W$2:W401)))</f>
        <v/>
      </c>
      <c r="Y401" s="25">
        <f>IF(W401="","",W401-X401)</f>
        <v/>
      </c>
      <c r="Z401" s="20">
        <f>IF(A401="","",CHOOSE(WEEKDAY(A401,2),"Mon","Tue","Wed","Thu","Fri","Sat","Sun"))</f>
        <v/>
      </c>
      <c r="AA401" s="26">
        <f>IF(A401="","",DATE(YEAR(A401),MONTH(A401),1))</f>
        <v/>
      </c>
    </row>
    <row r="402">
      <c r="A402" s="27" t="n"/>
      <c r="B402" s="28" t="n"/>
      <c r="C402" s="24" t="n"/>
      <c r="D402" s="24" t="n"/>
      <c r="E402" s="24" t="n"/>
      <c r="F402" s="29" t="n"/>
      <c r="G402" s="29" t="n"/>
      <c r="H402" s="29" t="n"/>
      <c r="I402" s="30" t="n"/>
      <c r="J402" s="31" t="n"/>
      <c r="K402" s="31" t="n"/>
      <c r="L402" s="19">
        <f>IF(OR(K402="",J402="",J402=0),"",K402/J402)</f>
        <v/>
      </c>
      <c r="M402" s="20">
        <f>IF(AND(A402="",C402=""),"",IF(N402="No","Skipped",IF(K402="","Active",IF(K402&gt;0,"Win",IF(K402&lt;0,"Loss","Breakeven")))))</f>
        <v/>
      </c>
      <c r="N402" s="24" t="n"/>
      <c r="O402" s="21" t="n"/>
      <c r="P402" s="24" t="n"/>
      <c r="Q402" s="32" t="n"/>
      <c r="R402" s="24" t="n"/>
      <c r="S402" s="21" t="n"/>
      <c r="T402" s="21" t="n"/>
      <c r="U402" s="21" t="n"/>
      <c r="V402" s="24" t="n"/>
      <c r="W402" s="25">
        <f>IF(K402="","",SUM($K$2:K402))</f>
        <v/>
      </c>
      <c r="X402" s="25">
        <f>IF(W402="","",MAX(0,MAX($W$2:W402)))</f>
        <v/>
      </c>
      <c r="Y402" s="25">
        <f>IF(W402="","",W402-X402)</f>
        <v/>
      </c>
      <c r="Z402" s="20">
        <f>IF(A402="","",CHOOSE(WEEKDAY(A402,2),"Mon","Tue","Wed","Thu","Fri","Sat","Sun"))</f>
        <v/>
      </c>
      <c r="AA402" s="26">
        <f>IF(A402="","",DATE(YEAR(A402),MONTH(A402),1))</f>
        <v/>
      </c>
    </row>
    <row r="403">
      <c r="A403" s="27" t="n"/>
      <c r="B403" s="28" t="n"/>
      <c r="C403" s="24" t="n"/>
      <c r="D403" s="24" t="n"/>
      <c r="E403" s="24" t="n"/>
      <c r="F403" s="29" t="n"/>
      <c r="G403" s="29" t="n"/>
      <c r="H403" s="29" t="n"/>
      <c r="I403" s="30" t="n"/>
      <c r="J403" s="31" t="n"/>
      <c r="K403" s="31" t="n"/>
      <c r="L403" s="19">
        <f>IF(OR(K403="",J403="",J403=0),"",K403/J403)</f>
        <v/>
      </c>
      <c r="M403" s="20">
        <f>IF(AND(A403="",C403=""),"",IF(N403="No","Skipped",IF(K403="","Active",IF(K403&gt;0,"Win",IF(K403&lt;0,"Loss","Breakeven")))))</f>
        <v/>
      </c>
      <c r="N403" s="24" t="n"/>
      <c r="O403" s="21" t="n"/>
      <c r="P403" s="24" t="n"/>
      <c r="Q403" s="32" t="n"/>
      <c r="R403" s="24" t="n"/>
      <c r="S403" s="21" t="n"/>
      <c r="T403" s="21" t="n"/>
      <c r="U403" s="21" t="n"/>
      <c r="V403" s="24" t="n"/>
      <c r="W403" s="25">
        <f>IF(K403="","",SUM($K$2:K403))</f>
        <v/>
      </c>
      <c r="X403" s="25">
        <f>IF(W403="","",MAX(0,MAX($W$2:W403)))</f>
        <v/>
      </c>
      <c r="Y403" s="25">
        <f>IF(W403="","",W403-X403)</f>
        <v/>
      </c>
      <c r="Z403" s="20">
        <f>IF(A403="","",CHOOSE(WEEKDAY(A403,2),"Mon","Tue","Wed","Thu","Fri","Sat","Sun"))</f>
        <v/>
      </c>
      <c r="AA403" s="26">
        <f>IF(A403="","",DATE(YEAR(A403),MONTH(A403),1))</f>
        <v/>
      </c>
    </row>
    <row r="404">
      <c r="A404" s="27" t="n"/>
      <c r="B404" s="28" t="n"/>
      <c r="C404" s="24" t="n"/>
      <c r="D404" s="24" t="n"/>
      <c r="E404" s="24" t="n"/>
      <c r="F404" s="29" t="n"/>
      <c r="G404" s="29" t="n"/>
      <c r="H404" s="29" t="n"/>
      <c r="I404" s="30" t="n"/>
      <c r="J404" s="31" t="n"/>
      <c r="K404" s="31" t="n"/>
      <c r="L404" s="19">
        <f>IF(OR(K404="",J404="",J404=0),"",K404/J404)</f>
        <v/>
      </c>
      <c r="M404" s="20">
        <f>IF(AND(A404="",C404=""),"",IF(N404="No","Skipped",IF(K404="","Active",IF(K404&gt;0,"Win",IF(K404&lt;0,"Loss","Breakeven")))))</f>
        <v/>
      </c>
      <c r="N404" s="24" t="n"/>
      <c r="O404" s="21" t="n"/>
      <c r="P404" s="24" t="n"/>
      <c r="Q404" s="32" t="n"/>
      <c r="R404" s="24" t="n"/>
      <c r="S404" s="21" t="n"/>
      <c r="T404" s="21" t="n"/>
      <c r="U404" s="21" t="n"/>
      <c r="V404" s="24" t="n"/>
      <c r="W404" s="25">
        <f>IF(K404="","",SUM($K$2:K404))</f>
        <v/>
      </c>
      <c r="X404" s="25">
        <f>IF(W404="","",MAX(0,MAX($W$2:W404)))</f>
        <v/>
      </c>
      <c r="Y404" s="25">
        <f>IF(W404="","",W404-X404)</f>
        <v/>
      </c>
      <c r="Z404" s="20">
        <f>IF(A404="","",CHOOSE(WEEKDAY(A404,2),"Mon","Tue","Wed","Thu","Fri","Sat","Sun"))</f>
        <v/>
      </c>
      <c r="AA404" s="26">
        <f>IF(A404="","",DATE(YEAR(A404),MONTH(A404),1))</f>
        <v/>
      </c>
    </row>
    <row r="405">
      <c r="A405" s="27" t="n"/>
      <c r="B405" s="28" t="n"/>
      <c r="C405" s="24" t="n"/>
      <c r="D405" s="24" t="n"/>
      <c r="E405" s="24" t="n"/>
      <c r="F405" s="29" t="n"/>
      <c r="G405" s="29" t="n"/>
      <c r="H405" s="29" t="n"/>
      <c r="I405" s="30" t="n"/>
      <c r="J405" s="31" t="n"/>
      <c r="K405" s="31" t="n"/>
      <c r="L405" s="19">
        <f>IF(OR(K405="",J405="",J405=0),"",K405/J405)</f>
        <v/>
      </c>
      <c r="M405" s="20">
        <f>IF(AND(A405="",C405=""),"",IF(N405="No","Skipped",IF(K405="","Active",IF(K405&gt;0,"Win",IF(K405&lt;0,"Loss","Breakeven")))))</f>
        <v/>
      </c>
      <c r="N405" s="24" t="n"/>
      <c r="O405" s="21" t="n"/>
      <c r="P405" s="24" t="n"/>
      <c r="Q405" s="32" t="n"/>
      <c r="R405" s="24" t="n"/>
      <c r="S405" s="21" t="n"/>
      <c r="T405" s="21" t="n"/>
      <c r="U405" s="21" t="n"/>
      <c r="V405" s="24" t="n"/>
      <c r="W405" s="25">
        <f>IF(K405="","",SUM($K$2:K405))</f>
        <v/>
      </c>
      <c r="X405" s="25">
        <f>IF(W405="","",MAX(0,MAX($W$2:W405)))</f>
        <v/>
      </c>
      <c r="Y405" s="25">
        <f>IF(W405="","",W405-X405)</f>
        <v/>
      </c>
      <c r="Z405" s="20">
        <f>IF(A405="","",CHOOSE(WEEKDAY(A405,2),"Mon","Tue","Wed","Thu","Fri","Sat","Sun"))</f>
        <v/>
      </c>
      <c r="AA405" s="26">
        <f>IF(A405="","",DATE(YEAR(A405),MONTH(A405),1))</f>
        <v/>
      </c>
    </row>
    <row r="406">
      <c r="A406" s="27" t="n"/>
      <c r="B406" s="28" t="n"/>
      <c r="C406" s="24" t="n"/>
      <c r="D406" s="24" t="n"/>
      <c r="E406" s="24" t="n"/>
      <c r="F406" s="29" t="n"/>
      <c r="G406" s="29" t="n"/>
      <c r="H406" s="29" t="n"/>
      <c r="I406" s="30" t="n"/>
      <c r="J406" s="31" t="n"/>
      <c r="K406" s="31" t="n"/>
      <c r="L406" s="19">
        <f>IF(OR(K406="",J406="",J406=0),"",K406/J406)</f>
        <v/>
      </c>
      <c r="M406" s="20">
        <f>IF(AND(A406="",C406=""),"",IF(N406="No","Skipped",IF(K406="","Active",IF(K406&gt;0,"Win",IF(K406&lt;0,"Loss","Breakeven")))))</f>
        <v/>
      </c>
      <c r="N406" s="24" t="n"/>
      <c r="O406" s="21" t="n"/>
      <c r="P406" s="24" t="n"/>
      <c r="Q406" s="32" t="n"/>
      <c r="R406" s="24" t="n"/>
      <c r="S406" s="21" t="n"/>
      <c r="T406" s="21" t="n"/>
      <c r="U406" s="21" t="n"/>
      <c r="V406" s="24" t="n"/>
      <c r="W406" s="25">
        <f>IF(K406="","",SUM($K$2:K406))</f>
        <v/>
      </c>
      <c r="X406" s="25">
        <f>IF(W406="","",MAX(0,MAX($W$2:W406)))</f>
        <v/>
      </c>
      <c r="Y406" s="25">
        <f>IF(W406="","",W406-X406)</f>
        <v/>
      </c>
      <c r="Z406" s="20">
        <f>IF(A406="","",CHOOSE(WEEKDAY(A406,2),"Mon","Tue","Wed","Thu","Fri","Sat","Sun"))</f>
        <v/>
      </c>
      <c r="AA406" s="26">
        <f>IF(A406="","",DATE(YEAR(A406),MONTH(A406),1))</f>
        <v/>
      </c>
    </row>
    <row r="407">
      <c r="A407" s="27" t="n"/>
      <c r="B407" s="28" t="n"/>
      <c r="C407" s="24" t="n"/>
      <c r="D407" s="24" t="n"/>
      <c r="E407" s="24" t="n"/>
      <c r="F407" s="29" t="n"/>
      <c r="G407" s="29" t="n"/>
      <c r="H407" s="29" t="n"/>
      <c r="I407" s="30" t="n"/>
      <c r="J407" s="31" t="n"/>
      <c r="K407" s="31" t="n"/>
      <c r="L407" s="19">
        <f>IF(OR(K407="",J407="",J407=0),"",K407/J407)</f>
        <v/>
      </c>
      <c r="M407" s="20">
        <f>IF(AND(A407="",C407=""),"",IF(N407="No","Skipped",IF(K407="","Active",IF(K407&gt;0,"Win",IF(K407&lt;0,"Loss","Breakeven")))))</f>
        <v/>
      </c>
      <c r="N407" s="24" t="n"/>
      <c r="O407" s="21" t="n"/>
      <c r="P407" s="24" t="n"/>
      <c r="Q407" s="32" t="n"/>
      <c r="R407" s="24" t="n"/>
      <c r="S407" s="21" t="n"/>
      <c r="T407" s="21" t="n"/>
      <c r="U407" s="21" t="n"/>
      <c r="V407" s="24" t="n"/>
      <c r="W407" s="25">
        <f>IF(K407="","",SUM($K$2:K407))</f>
        <v/>
      </c>
      <c r="X407" s="25">
        <f>IF(W407="","",MAX(0,MAX($W$2:W407)))</f>
        <v/>
      </c>
      <c r="Y407" s="25">
        <f>IF(W407="","",W407-X407)</f>
        <v/>
      </c>
      <c r="Z407" s="20">
        <f>IF(A407="","",CHOOSE(WEEKDAY(A407,2),"Mon","Tue","Wed","Thu","Fri","Sat","Sun"))</f>
        <v/>
      </c>
      <c r="AA407" s="26">
        <f>IF(A407="","",DATE(YEAR(A407),MONTH(A407),1))</f>
        <v/>
      </c>
    </row>
    <row r="408">
      <c r="A408" s="27" t="n"/>
      <c r="B408" s="28" t="n"/>
      <c r="C408" s="24" t="n"/>
      <c r="D408" s="24" t="n"/>
      <c r="E408" s="24" t="n"/>
      <c r="F408" s="29" t="n"/>
      <c r="G408" s="29" t="n"/>
      <c r="H408" s="29" t="n"/>
      <c r="I408" s="30" t="n"/>
      <c r="J408" s="31" t="n"/>
      <c r="K408" s="31" t="n"/>
      <c r="L408" s="19">
        <f>IF(OR(K408="",J408="",J408=0),"",K408/J408)</f>
        <v/>
      </c>
      <c r="M408" s="20">
        <f>IF(AND(A408="",C408=""),"",IF(N408="No","Skipped",IF(K408="","Active",IF(K408&gt;0,"Win",IF(K408&lt;0,"Loss","Breakeven")))))</f>
        <v/>
      </c>
      <c r="N408" s="24" t="n"/>
      <c r="O408" s="21" t="n"/>
      <c r="P408" s="24" t="n"/>
      <c r="Q408" s="32" t="n"/>
      <c r="R408" s="24" t="n"/>
      <c r="S408" s="21" t="n"/>
      <c r="T408" s="21" t="n"/>
      <c r="U408" s="21" t="n"/>
      <c r="V408" s="24" t="n"/>
      <c r="W408" s="25">
        <f>IF(K408="","",SUM($K$2:K408))</f>
        <v/>
      </c>
      <c r="X408" s="25">
        <f>IF(W408="","",MAX(0,MAX($W$2:W408)))</f>
        <v/>
      </c>
      <c r="Y408" s="25">
        <f>IF(W408="","",W408-X408)</f>
        <v/>
      </c>
      <c r="Z408" s="20">
        <f>IF(A408="","",CHOOSE(WEEKDAY(A408,2),"Mon","Tue","Wed","Thu","Fri","Sat","Sun"))</f>
        <v/>
      </c>
      <c r="AA408" s="26">
        <f>IF(A408="","",DATE(YEAR(A408),MONTH(A408),1))</f>
        <v/>
      </c>
    </row>
    <row r="409">
      <c r="A409" s="27" t="n"/>
      <c r="B409" s="28" t="n"/>
      <c r="C409" s="24" t="n"/>
      <c r="D409" s="24" t="n"/>
      <c r="E409" s="24" t="n"/>
      <c r="F409" s="29" t="n"/>
      <c r="G409" s="29" t="n"/>
      <c r="H409" s="29" t="n"/>
      <c r="I409" s="30" t="n"/>
      <c r="J409" s="31" t="n"/>
      <c r="K409" s="31" t="n"/>
      <c r="L409" s="19">
        <f>IF(OR(K409="",J409="",J409=0),"",K409/J409)</f>
        <v/>
      </c>
      <c r="M409" s="20">
        <f>IF(AND(A409="",C409=""),"",IF(N409="No","Skipped",IF(K409="","Active",IF(K409&gt;0,"Win",IF(K409&lt;0,"Loss","Breakeven")))))</f>
        <v/>
      </c>
      <c r="N409" s="24" t="n"/>
      <c r="O409" s="21" t="n"/>
      <c r="P409" s="24" t="n"/>
      <c r="Q409" s="32" t="n"/>
      <c r="R409" s="24" t="n"/>
      <c r="S409" s="21" t="n"/>
      <c r="T409" s="21" t="n"/>
      <c r="U409" s="21" t="n"/>
      <c r="V409" s="24" t="n"/>
      <c r="W409" s="25">
        <f>IF(K409="","",SUM($K$2:K409))</f>
        <v/>
      </c>
      <c r="X409" s="25">
        <f>IF(W409="","",MAX(0,MAX($W$2:W409)))</f>
        <v/>
      </c>
      <c r="Y409" s="25">
        <f>IF(W409="","",W409-X409)</f>
        <v/>
      </c>
      <c r="Z409" s="20">
        <f>IF(A409="","",CHOOSE(WEEKDAY(A409,2),"Mon","Tue","Wed","Thu","Fri","Sat","Sun"))</f>
        <v/>
      </c>
      <c r="AA409" s="26">
        <f>IF(A409="","",DATE(YEAR(A409),MONTH(A409),1))</f>
        <v/>
      </c>
    </row>
    <row r="410">
      <c r="A410" s="27" t="n"/>
      <c r="B410" s="28" t="n"/>
      <c r="C410" s="24" t="n"/>
      <c r="D410" s="24" t="n"/>
      <c r="E410" s="24" t="n"/>
      <c r="F410" s="29" t="n"/>
      <c r="G410" s="29" t="n"/>
      <c r="H410" s="29" t="n"/>
      <c r="I410" s="30" t="n"/>
      <c r="J410" s="31" t="n"/>
      <c r="K410" s="31" t="n"/>
      <c r="L410" s="19">
        <f>IF(OR(K410="",J410="",J410=0),"",K410/J410)</f>
        <v/>
      </c>
      <c r="M410" s="20">
        <f>IF(AND(A410="",C410=""),"",IF(N410="No","Skipped",IF(K410="","Active",IF(K410&gt;0,"Win",IF(K410&lt;0,"Loss","Breakeven")))))</f>
        <v/>
      </c>
      <c r="N410" s="24" t="n"/>
      <c r="O410" s="21" t="n"/>
      <c r="P410" s="24" t="n"/>
      <c r="Q410" s="32" t="n"/>
      <c r="R410" s="24" t="n"/>
      <c r="S410" s="21" t="n"/>
      <c r="T410" s="21" t="n"/>
      <c r="U410" s="21" t="n"/>
      <c r="V410" s="24" t="n"/>
      <c r="W410" s="25">
        <f>IF(K410="","",SUM($K$2:K410))</f>
        <v/>
      </c>
      <c r="X410" s="25">
        <f>IF(W410="","",MAX(0,MAX($W$2:W410)))</f>
        <v/>
      </c>
      <c r="Y410" s="25">
        <f>IF(W410="","",W410-X410)</f>
        <v/>
      </c>
      <c r="Z410" s="20">
        <f>IF(A410="","",CHOOSE(WEEKDAY(A410,2),"Mon","Tue","Wed","Thu","Fri","Sat","Sun"))</f>
        <v/>
      </c>
      <c r="AA410" s="26">
        <f>IF(A410="","",DATE(YEAR(A410),MONTH(A410),1))</f>
        <v/>
      </c>
    </row>
    <row r="411">
      <c r="A411" s="27" t="n"/>
      <c r="B411" s="28" t="n"/>
      <c r="C411" s="24" t="n"/>
      <c r="D411" s="24" t="n"/>
      <c r="E411" s="24" t="n"/>
      <c r="F411" s="29" t="n"/>
      <c r="G411" s="29" t="n"/>
      <c r="H411" s="29" t="n"/>
      <c r="I411" s="30" t="n"/>
      <c r="J411" s="31" t="n"/>
      <c r="K411" s="31" t="n"/>
      <c r="L411" s="19">
        <f>IF(OR(K411="",J411="",J411=0),"",K411/J411)</f>
        <v/>
      </c>
      <c r="M411" s="20">
        <f>IF(AND(A411="",C411=""),"",IF(N411="No","Skipped",IF(K411="","Active",IF(K411&gt;0,"Win",IF(K411&lt;0,"Loss","Breakeven")))))</f>
        <v/>
      </c>
      <c r="N411" s="24" t="n"/>
      <c r="O411" s="21" t="n"/>
      <c r="P411" s="24" t="n"/>
      <c r="Q411" s="32" t="n"/>
      <c r="R411" s="24" t="n"/>
      <c r="S411" s="21" t="n"/>
      <c r="T411" s="21" t="n"/>
      <c r="U411" s="21" t="n"/>
      <c r="V411" s="24" t="n"/>
      <c r="W411" s="25">
        <f>IF(K411="","",SUM($K$2:K411))</f>
        <v/>
      </c>
      <c r="X411" s="25">
        <f>IF(W411="","",MAX(0,MAX($W$2:W411)))</f>
        <v/>
      </c>
      <c r="Y411" s="25">
        <f>IF(W411="","",W411-X411)</f>
        <v/>
      </c>
      <c r="Z411" s="20">
        <f>IF(A411="","",CHOOSE(WEEKDAY(A411,2),"Mon","Tue","Wed","Thu","Fri","Sat","Sun"))</f>
        <v/>
      </c>
      <c r="AA411" s="26">
        <f>IF(A411="","",DATE(YEAR(A411),MONTH(A411),1))</f>
        <v/>
      </c>
    </row>
    <row r="412">
      <c r="A412" s="27" t="n"/>
      <c r="B412" s="28" t="n"/>
      <c r="C412" s="24" t="n"/>
      <c r="D412" s="24" t="n"/>
      <c r="E412" s="24" t="n"/>
      <c r="F412" s="29" t="n"/>
      <c r="G412" s="29" t="n"/>
      <c r="H412" s="29" t="n"/>
      <c r="I412" s="30" t="n"/>
      <c r="J412" s="31" t="n"/>
      <c r="K412" s="31" t="n"/>
      <c r="L412" s="19">
        <f>IF(OR(K412="",J412="",J412=0),"",K412/J412)</f>
        <v/>
      </c>
      <c r="M412" s="20">
        <f>IF(AND(A412="",C412=""),"",IF(N412="No","Skipped",IF(K412="","Active",IF(K412&gt;0,"Win",IF(K412&lt;0,"Loss","Breakeven")))))</f>
        <v/>
      </c>
      <c r="N412" s="24" t="n"/>
      <c r="O412" s="21" t="n"/>
      <c r="P412" s="24" t="n"/>
      <c r="Q412" s="32" t="n"/>
      <c r="R412" s="24" t="n"/>
      <c r="S412" s="21" t="n"/>
      <c r="T412" s="21" t="n"/>
      <c r="U412" s="21" t="n"/>
      <c r="V412" s="24" t="n"/>
      <c r="W412" s="25">
        <f>IF(K412="","",SUM($K$2:K412))</f>
        <v/>
      </c>
      <c r="X412" s="25">
        <f>IF(W412="","",MAX(0,MAX($W$2:W412)))</f>
        <v/>
      </c>
      <c r="Y412" s="25">
        <f>IF(W412="","",W412-X412)</f>
        <v/>
      </c>
      <c r="Z412" s="20">
        <f>IF(A412="","",CHOOSE(WEEKDAY(A412,2),"Mon","Tue","Wed","Thu","Fri","Sat","Sun"))</f>
        <v/>
      </c>
      <c r="AA412" s="26">
        <f>IF(A412="","",DATE(YEAR(A412),MONTH(A412),1))</f>
        <v/>
      </c>
    </row>
    <row r="413">
      <c r="A413" s="27" t="n"/>
      <c r="B413" s="28" t="n"/>
      <c r="C413" s="24" t="n"/>
      <c r="D413" s="24" t="n"/>
      <c r="E413" s="24" t="n"/>
      <c r="F413" s="29" t="n"/>
      <c r="G413" s="29" t="n"/>
      <c r="H413" s="29" t="n"/>
      <c r="I413" s="30" t="n"/>
      <c r="J413" s="31" t="n"/>
      <c r="K413" s="31" t="n"/>
      <c r="L413" s="19">
        <f>IF(OR(K413="",J413="",J413=0),"",K413/J413)</f>
        <v/>
      </c>
      <c r="M413" s="20">
        <f>IF(AND(A413="",C413=""),"",IF(N413="No","Skipped",IF(K413="","Active",IF(K413&gt;0,"Win",IF(K413&lt;0,"Loss","Breakeven")))))</f>
        <v/>
      </c>
      <c r="N413" s="24" t="n"/>
      <c r="O413" s="21" t="n"/>
      <c r="P413" s="24" t="n"/>
      <c r="Q413" s="32" t="n"/>
      <c r="R413" s="24" t="n"/>
      <c r="S413" s="21" t="n"/>
      <c r="T413" s="21" t="n"/>
      <c r="U413" s="21" t="n"/>
      <c r="V413" s="24" t="n"/>
      <c r="W413" s="25">
        <f>IF(K413="","",SUM($K$2:K413))</f>
        <v/>
      </c>
      <c r="X413" s="25">
        <f>IF(W413="","",MAX(0,MAX($W$2:W413)))</f>
        <v/>
      </c>
      <c r="Y413" s="25">
        <f>IF(W413="","",W413-X413)</f>
        <v/>
      </c>
      <c r="Z413" s="20">
        <f>IF(A413="","",CHOOSE(WEEKDAY(A413,2),"Mon","Tue","Wed","Thu","Fri","Sat","Sun"))</f>
        <v/>
      </c>
      <c r="AA413" s="26">
        <f>IF(A413="","",DATE(YEAR(A413),MONTH(A413),1))</f>
        <v/>
      </c>
    </row>
    <row r="414">
      <c r="A414" s="27" t="n"/>
      <c r="B414" s="28" t="n"/>
      <c r="C414" s="24" t="n"/>
      <c r="D414" s="24" t="n"/>
      <c r="E414" s="24" t="n"/>
      <c r="F414" s="29" t="n"/>
      <c r="G414" s="29" t="n"/>
      <c r="H414" s="29" t="n"/>
      <c r="I414" s="30" t="n"/>
      <c r="J414" s="31" t="n"/>
      <c r="K414" s="31" t="n"/>
      <c r="L414" s="19">
        <f>IF(OR(K414="",J414="",J414=0),"",K414/J414)</f>
        <v/>
      </c>
      <c r="M414" s="20">
        <f>IF(AND(A414="",C414=""),"",IF(N414="No","Skipped",IF(K414="","Active",IF(K414&gt;0,"Win",IF(K414&lt;0,"Loss","Breakeven")))))</f>
        <v/>
      </c>
      <c r="N414" s="24" t="n"/>
      <c r="O414" s="21" t="n"/>
      <c r="P414" s="24" t="n"/>
      <c r="Q414" s="32" t="n"/>
      <c r="R414" s="24" t="n"/>
      <c r="S414" s="21" t="n"/>
      <c r="T414" s="21" t="n"/>
      <c r="U414" s="21" t="n"/>
      <c r="V414" s="24" t="n"/>
      <c r="W414" s="25">
        <f>IF(K414="","",SUM($K$2:K414))</f>
        <v/>
      </c>
      <c r="X414" s="25">
        <f>IF(W414="","",MAX(0,MAX($W$2:W414)))</f>
        <v/>
      </c>
      <c r="Y414" s="25">
        <f>IF(W414="","",W414-X414)</f>
        <v/>
      </c>
      <c r="Z414" s="20">
        <f>IF(A414="","",CHOOSE(WEEKDAY(A414,2),"Mon","Tue","Wed","Thu","Fri","Sat","Sun"))</f>
        <v/>
      </c>
      <c r="AA414" s="26">
        <f>IF(A414="","",DATE(YEAR(A414),MONTH(A414),1))</f>
        <v/>
      </c>
    </row>
    <row r="415">
      <c r="A415" s="27" t="n"/>
      <c r="B415" s="28" t="n"/>
      <c r="C415" s="24" t="n"/>
      <c r="D415" s="24" t="n"/>
      <c r="E415" s="24" t="n"/>
      <c r="F415" s="29" t="n"/>
      <c r="G415" s="29" t="n"/>
      <c r="H415" s="29" t="n"/>
      <c r="I415" s="30" t="n"/>
      <c r="J415" s="31" t="n"/>
      <c r="K415" s="31" t="n"/>
      <c r="L415" s="19">
        <f>IF(OR(K415="",J415="",J415=0),"",K415/J415)</f>
        <v/>
      </c>
      <c r="M415" s="20">
        <f>IF(AND(A415="",C415=""),"",IF(N415="No","Skipped",IF(K415="","Active",IF(K415&gt;0,"Win",IF(K415&lt;0,"Loss","Breakeven")))))</f>
        <v/>
      </c>
      <c r="N415" s="24" t="n"/>
      <c r="O415" s="21" t="n"/>
      <c r="P415" s="24" t="n"/>
      <c r="Q415" s="32" t="n"/>
      <c r="R415" s="24" t="n"/>
      <c r="S415" s="21" t="n"/>
      <c r="T415" s="21" t="n"/>
      <c r="U415" s="21" t="n"/>
      <c r="V415" s="24" t="n"/>
      <c r="W415" s="25">
        <f>IF(K415="","",SUM($K$2:K415))</f>
        <v/>
      </c>
      <c r="X415" s="25">
        <f>IF(W415="","",MAX(0,MAX($W$2:W415)))</f>
        <v/>
      </c>
      <c r="Y415" s="25">
        <f>IF(W415="","",W415-X415)</f>
        <v/>
      </c>
      <c r="Z415" s="20">
        <f>IF(A415="","",CHOOSE(WEEKDAY(A415,2),"Mon","Tue","Wed","Thu","Fri","Sat","Sun"))</f>
        <v/>
      </c>
      <c r="AA415" s="26">
        <f>IF(A415="","",DATE(YEAR(A415),MONTH(A415),1))</f>
        <v/>
      </c>
    </row>
    <row r="416">
      <c r="A416" s="27" t="n"/>
      <c r="B416" s="28" t="n"/>
      <c r="C416" s="24" t="n"/>
      <c r="D416" s="24" t="n"/>
      <c r="E416" s="24" t="n"/>
      <c r="F416" s="29" t="n"/>
      <c r="G416" s="29" t="n"/>
      <c r="H416" s="29" t="n"/>
      <c r="I416" s="30" t="n"/>
      <c r="J416" s="31" t="n"/>
      <c r="K416" s="31" t="n"/>
      <c r="L416" s="19">
        <f>IF(OR(K416="",J416="",J416=0),"",K416/J416)</f>
        <v/>
      </c>
      <c r="M416" s="20">
        <f>IF(AND(A416="",C416=""),"",IF(N416="No","Skipped",IF(K416="","Active",IF(K416&gt;0,"Win",IF(K416&lt;0,"Loss","Breakeven")))))</f>
        <v/>
      </c>
      <c r="N416" s="24" t="n"/>
      <c r="O416" s="21" t="n"/>
      <c r="P416" s="24" t="n"/>
      <c r="Q416" s="32" t="n"/>
      <c r="R416" s="24" t="n"/>
      <c r="S416" s="21" t="n"/>
      <c r="T416" s="21" t="n"/>
      <c r="U416" s="21" t="n"/>
      <c r="V416" s="24" t="n"/>
      <c r="W416" s="25">
        <f>IF(K416="","",SUM($K$2:K416))</f>
        <v/>
      </c>
      <c r="X416" s="25">
        <f>IF(W416="","",MAX(0,MAX($W$2:W416)))</f>
        <v/>
      </c>
      <c r="Y416" s="25">
        <f>IF(W416="","",W416-X416)</f>
        <v/>
      </c>
      <c r="Z416" s="20">
        <f>IF(A416="","",CHOOSE(WEEKDAY(A416,2),"Mon","Tue","Wed","Thu","Fri","Sat","Sun"))</f>
        <v/>
      </c>
      <c r="AA416" s="26">
        <f>IF(A416="","",DATE(YEAR(A416),MONTH(A416),1))</f>
        <v/>
      </c>
    </row>
    <row r="417">
      <c r="A417" s="27" t="n"/>
      <c r="B417" s="28" t="n"/>
      <c r="C417" s="24" t="n"/>
      <c r="D417" s="24" t="n"/>
      <c r="E417" s="24" t="n"/>
      <c r="F417" s="29" t="n"/>
      <c r="G417" s="29" t="n"/>
      <c r="H417" s="29" t="n"/>
      <c r="I417" s="30" t="n"/>
      <c r="J417" s="31" t="n"/>
      <c r="K417" s="31" t="n"/>
      <c r="L417" s="19">
        <f>IF(OR(K417="",J417="",J417=0),"",K417/J417)</f>
        <v/>
      </c>
      <c r="M417" s="20">
        <f>IF(AND(A417="",C417=""),"",IF(N417="No","Skipped",IF(K417="","Active",IF(K417&gt;0,"Win",IF(K417&lt;0,"Loss","Breakeven")))))</f>
        <v/>
      </c>
      <c r="N417" s="24" t="n"/>
      <c r="O417" s="21" t="n"/>
      <c r="P417" s="24" t="n"/>
      <c r="Q417" s="32" t="n"/>
      <c r="R417" s="24" t="n"/>
      <c r="S417" s="21" t="n"/>
      <c r="T417" s="21" t="n"/>
      <c r="U417" s="21" t="n"/>
      <c r="V417" s="24" t="n"/>
      <c r="W417" s="25">
        <f>IF(K417="","",SUM($K$2:K417))</f>
        <v/>
      </c>
      <c r="X417" s="25">
        <f>IF(W417="","",MAX(0,MAX($W$2:W417)))</f>
        <v/>
      </c>
      <c r="Y417" s="25">
        <f>IF(W417="","",W417-X417)</f>
        <v/>
      </c>
      <c r="Z417" s="20">
        <f>IF(A417="","",CHOOSE(WEEKDAY(A417,2),"Mon","Tue","Wed","Thu","Fri","Sat","Sun"))</f>
        <v/>
      </c>
      <c r="AA417" s="26">
        <f>IF(A417="","",DATE(YEAR(A417),MONTH(A417),1))</f>
        <v/>
      </c>
    </row>
    <row r="418">
      <c r="A418" s="27" t="n"/>
      <c r="B418" s="28" t="n"/>
      <c r="C418" s="24" t="n"/>
      <c r="D418" s="24" t="n"/>
      <c r="E418" s="24" t="n"/>
      <c r="F418" s="29" t="n"/>
      <c r="G418" s="29" t="n"/>
      <c r="H418" s="29" t="n"/>
      <c r="I418" s="30" t="n"/>
      <c r="J418" s="31" t="n"/>
      <c r="K418" s="31" t="n"/>
      <c r="L418" s="19">
        <f>IF(OR(K418="",J418="",J418=0),"",K418/J418)</f>
        <v/>
      </c>
      <c r="M418" s="20">
        <f>IF(AND(A418="",C418=""),"",IF(N418="No","Skipped",IF(K418="","Active",IF(K418&gt;0,"Win",IF(K418&lt;0,"Loss","Breakeven")))))</f>
        <v/>
      </c>
      <c r="N418" s="24" t="n"/>
      <c r="O418" s="21" t="n"/>
      <c r="P418" s="24" t="n"/>
      <c r="Q418" s="32" t="n"/>
      <c r="R418" s="24" t="n"/>
      <c r="S418" s="21" t="n"/>
      <c r="T418" s="21" t="n"/>
      <c r="U418" s="21" t="n"/>
      <c r="V418" s="24" t="n"/>
      <c r="W418" s="25">
        <f>IF(K418="","",SUM($K$2:K418))</f>
        <v/>
      </c>
      <c r="X418" s="25">
        <f>IF(W418="","",MAX(0,MAX($W$2:W418)))</f>
        <v/>
      </c>
      <c r="Y418" s="25">
        <f>IF(W418="","",W418-X418)</f>
        <v/>
      </c>
      <c r="Z418" s="20">
        <f>IF(A418="","",CHOOSE(WEEKDAY(A418,2),"Mon","Tue","Wed","Thu","Fri","Sat","Sun"))</f>
        <v/>
      </c>
      <c r="AA418" s="26">
        <f>IF(A418="","",DATE(YEAR(A418),MONTH(A418),1))</f>
        <v/>
      </c>
    </row>
    <row r="419">
      <c r="A419" s="27" t="n"/>
      <c r="B419" s="28" t="n"/>
      <c r="C419" s="24" t="n"/>
      <c r="D419" s="24" t="n"/>
      <c r="E419" s="24" t="n"/>
      <c r="F419" s="29" t="n"/>
      <c r="G419" s="29" t="n"/>
      <c r="H419" s="29" t="n"/>
      <c r="I419" s="30" t="n"/>
      <c r="J419" s="31" t="n"/>
      <c r="K419" s="31" t="n"/>
      <c r="L419" s="19">
        <f>IF(OR(K419="",J419="",J419=0),"",K419/J419)</f>
        <v/>
      </c>
      <c r="M419" s="20">
        <f>IF(AND(A419="",C419=""),"",IF(N419="No","Skipped",IF(K419="","Active",IF(K419&gt;0,"Win",IF(K419&lt;0,"Loss","Breakeven")))))</f>
        <v/>
      </c>
      <c r="N419" s="24" t="n"/>
      <c r="O419" s="21" t="n"/>
      <c r="P419" s="24" t="n"/>
      <c r="Q419" s="32" t="n"/>
      <c r="R419" s="24" t="n"/>
      <c r="S419" s="21" t="n"/>
      <c r="T419" s="21" t="n"/>
      <c r="U419" s="21" t="n"/>
      <c r="V419" s="24" t="n"/>
      <c r="W419" s="25">
        <f>IF(K419="","",SUM($K$2:K419))</f>
        <v/>
      </c>
      <c r="X419" s="25">
        <f>IF(W419="","",MAX(0,MAX($W$2:W419)))</f>
        <v/>
      </c>
      <c r="Y419" s="25">
        <f>IF(W419="","",W419-X419)</f>
        <v/>
      </c>
      <c r="Z419" s="20">
        <f>IF(A419="","",CHOOSE(WEEKDAY(A419,2),"Mon","Tue","Wed","Thu","Fri","Sat","Sun"))</f>
        <v/>
      </c>
      <c r="AA419" s="26">
        <f>IF(A419="","",DATE(YEAR(A419),MONTH(A419),1))</f>
        <v/>
      </c>
    </row>
    <row r="420">
      <c r="A420" s="27" t="n"/>
      <c r="B420" s="28" t="n"/>
      <c r="C420" s="24" t="n"/>
      <c r="D420" s="24" t="n"/>
      <c r="E420" s="24" t="n"/>
      <c r="F420" s="29" t="n"/>
      <c r="G420" s="29" t="n"/>
      <c r="H420" s="29" t="n"/>
      <c r="I420" s="30" t="n"/>
      <c r="J420" s="31" t="n"/>
      <c r="K420" s="31" t="n"/>
      <c r="L420" s="19">
        <f>IF(OR(K420="",J420="",J420=0),"",K420/J420)</f>
        <v/>
      </c>
      <c r="M420" s="20">
        <f>IF(AND(A420="",C420=""),"",IF(N420="No","Skipped",IF(K420="","Active",IF(K420&gt;0,"Win",IF(K420&lt;0,"Loss","Breakeven")))))</f>
        <v/>
      </c>
      <c r="N420" s="24" t="n"/>
      <c r="O420" s="21" t="n"/>
      <c r="P420" s="24" t="n"/>
      <c r="Q420" s="32" t="n"/>
      <c r="R420" s="24" t="n"/>
      <c r="S420" s="21" t="n"/>
      <c r="T420" s="21" t="n"/>
      <c r="U420" s="21" t="n"/>
      <c r="V420" s="24" t="n"/>
      <c r="W420" s="25">
        <f>IF(K420="","",SUM($K$2:K420))</f>
        <v/>
      </c>
      <c r="X420" s="25">
        <f>IF(W420="","",MAX(0,MAX($W$2:W420)))</f>
        <v/>
      </c>
      <c r="Y420" s="25">
        <f>IF(W420="","",W420-X420)</f>
        <v/>
      </c>
      <c r="Z420" s="20">
        <f>IF(A420="","",CHOOSE(WEEKDAY(A420,2),"Mon","Tue","Wed","Thu","Fri","Sat","Sun"))</f>
        <v/>
      </c>
      <c r="AA420" s="26">
        <f>IF(A420="","",DATE(YEAR(A420),MONTH(A420),1))</f>
        <v/>
      </c>
    </row>
    <row r="421">
      <c r="A421" s="27" t="n"/>
      <c r="B421" s="28" t="n"/>
      <c r="C421" s="24" t="n"/>
      <c r="D421" s="24" t="n"/>
      <c r="E421" s="24" t="n"/>
      <c r="F421" s="29" t="n"/>
      <c r="G421" s="29" t="n"/>
      <c r="H421" s="29" t="n"/>
      <c r="I421" s="30" t="n"/>
      <c r="J421" s="31" t="n"/>
      <c r="K421" s="31" t="n"/>
      <c r="L421" s="19">
        <f>IF(OR(K421="",J421="",J421=0),"",K421/J421)</f>
        <v/>
      </c>
      <c r="M421" s="20">
        <f>IF(AND(A421="",C421=""),"",IF(N421="No","Skipped",IF(K421="","Active",IF(K421&gt;0,"Win",IF(K421&lt;0,"Loss","Breakeven")))))</f>
        <v/>
      </c>
      <c r="N421" s="24" t="n"/>
      <c r="O421" s="21" t="n"/>
      <c r="P421" s="24" t="n"/>
      <c r="Q421" s="32" t="n"/>
      <c r="R421" s="24" t="n"/>
      <c r="S421" s="21" t="n"/>
      <c r="T421" s="21" t="n"/>
      <c r="U421" s="21" t="n"/>
      <c r="V421" s="24" t="n"/>
      <c r="W421" s="25">
        <f>IF(K421="","",SUM($K$2:K421))</f>
        <v/>
      </c>
      <c r="X421" s="25">
        <f>IF(W421="","",MAX(0,MAX($W$2:W421)))</f>
        <v/>
      </c>
      <c r="Y421" s="25">
        <f>IF(W421="","",W421-X421)</f>
        <v/>
      </c>
      <c r="Z421" s="20">
        <f>IF(A421="","",CHOOSE(WEEKDAY(A421,2),"Mon","Tue","Wed","Thu","Fri","Sat","Sun"))</f>
        <v/>
      </c>
      <c r="AA421" s="26">
        <f>IF(A421="","",DATE(YEAR(A421),MONTH(A421),1))</f>
        <v/>
      </c>
    </row>
    <row r="422">
      <c r="A422" s="27" t="n"/>
      <c r="B422" s="28" t="n"/>
      <c r="C422" s="24" t="n"/>
      <c r="D422" s="24" t="n"/>
      <c r="E422" s="24" t="n"/>
      <c r="F422" s="29" t="n"/>
      <c r="G422" s="29" t="n"/>
      <c r="H422" s="29" t="n"/>
      <c r="I422" s="30" t="n"/>
      <c r="J422" s="31" t="n"/>
      <c r="K422" s="31" t="n"/>
      <c r="L422" s="19">
        <f>IF(OR(K422="",J422="",J422=0),"",K422/J422)</f>
        <v/>
      </c>
      <c r="M422" s="20">
        <f>IF(AND(A422="",C422=""),"",IF(N422="No","Skipped",IF(K422="","Active",IF(K422&gt;0,"Win",IF(K422&lt;0,"Loss","Breakeven")))))</f>
        <v/>
      </c>
      <c r="N422" s="24" t="n"/>
      <c r="O422" s="21" t="n"/>
      <c r="P422" s="24" t="n"/>
      <c r="Q422" s="32" t="n"/>
      <c r="R422" s="24" t="n"/>
      <c r="S422" s="21" t="n"/>
      <c r="T422" s="21" t="n"/>
      <c r="U422" s="21" t="n"/>
      <c r="V422" s="24" t="n"/>
      <c r="W422" s="25">
        <f>IF(K422="","",SUM($K$2:K422))</f>
        <v/>
      </c>
      <c r="X422" s="25">
        <f>IF(W422="","",MAX(0,MAX($W$2:W422)))</f>
        <v/>
      </c>
      <c r="Y422" s="25">
        <f>IF(W422="","",W422-X422)</f>
        <v/>
      </c>
      <c r="Z422" s="20">
        <f>IF(A422="","",CHOOSE(WEEKDAY(A422,2),"Mon","Tue","Wed","Thu","Fri","Sat","Sun"))</f>
        <v/>
      </c>
      <c r="AA422" s="26">
        <f>IF(A422="","",DATE(YEAR(A422),MONTH(A422),1))</f>
        <v/>
      </c>
    </row>
    <row r="423">
      <c r="A423" s="27" t="n"/>
      <c r="B423" s="28" t="n"/>
      <c r="C423" s="24" t="n"/>
      <c r="D423" s="24" t="n"/>
      <c r="E423" s="24" t="n"/>
      <c r="F423" s="29" t="n"/>
      <c r="G423" s="29" t="n"/>
      <c r="H423" s="29" t="n"/>
      <c r="I423" s="30" t="n"/>
      <c r="J423" s="31" t="n"/>
      <c r="K423" s="31" t="n"/>
      <c r="L423" s="19">
        <f>IF(OR(K423="",J423="",J423=0),"",K423/J423)</f>
        <v/>
      </c>
      <c r="M423" s="20">
        <f>IF(AND(A423="",C423=""),"",IF(N423="No","Skipped",IF(K423="","Active",IF(K423&gt;0,"Win",IF(K423&lt;0,"Loss","Breakeven")))))</f>
        <v/>
      </c>
      <c r="N423" s="24" t="n"/>
      <c r="O423" s="21" t="n"/>
      <c r="P423" s="24" t="n"/>
      <c r="Q423" s="32" t="n"/>
      <c r="R423" s="24" t="n"/>
      <c r="S423" s="21" t="n"/>
      <c r="T423" s="21" t="n"/>
      <c r="U423" s="21" t="n"/>
      <c r="V423" s="24" t="n"/>
      <c r="W423" s="25">
        <f>IF(K423="","",SUM($K$2:K423))</f>
        <v/>
      </c>
      <c r="X423" s="25">
        <f>IF(W423="","",MAX(0,MAX($W$2:W423)))</f>
        <v/>
      </c>
      <c r="Y423" s="25">
        <f>IF(W423="","",W423-X423)</f>
        <v/>
      </c>
      <c r="Z423" s="20">
        <f>IF(A423="","",CHOOSE(WEEKDAY(A423,2),"Mon","Tue","Wed","Thu","Fri","Sat","Sun"))</f>
        <v/>
      </c>
      <c r="AA423" s="26">
        <f>IF(A423="","",DATE(YEAR(A423),MONTH(A423),1))</f>
        <v/>
      </c>
    </row>
    <row r="424">
      <c r="A424" s="27" t="n"/>
      <c r="B424" s="28" t="n"/>
      <c r="C424" s="24" t="n"/>
      <c r="D424" s="24" t="n"/>
      <c r="E424" s="24" t="n"/>
      <c r="F424" s="29" t="n"/>
      <c r="G424" s="29" t="n"/>
      <c r="H424" s="29" t="n"/>
      <c r="I424" s="30" t="n"/>
      <c r="J424" s="31" t="n"/>
      <c r="K424" s="31" t="n"/>
      <c r="L424" s="19">
        <f>IF(OR(K424="",J424="",J424=0),"",K424/J424)</f>
        <v/>
      </c>
      <c r="M424" s="20">
        <f>IF(AND(A424="",C424=""),"",IF(N424="No","Skipped",IF(K424="","Active",IF(K424&gt;0,"Win",IF(K424&lt;0,"Loss","Breakeven")))))</f>
        <v/>
      </c>
      <c r="N424" s="24" t="n"/>
      <c r="O424" s="21" t="n"/>
      <c r="P424" s="24" t="n"/>
      <c r="Q424" s="32" t="n"/>
      <c r="R424" s="24" t="n"/>
      <c r="S424" s="21" t="n"/>
      <c r="T424" s="21" t="n"/>
      <c r="U424" s="21" t="n"/>
      <c r="V424" s="24" t="n"/>
      <c r="W424" s="25">
        <f>IF(K424="","",SUM($K$2:K424))</f>
        <v/>
      </c>
      <c r="X424" s="25">
        <f>IF(W424="","",MAX(0,MAX($W$2:W424)))</f>
        <v/>
      </c>
      <c r="Y424" s="25">
        <f>IF(W424="","",W424-X424)</f>
        <v/>
      </c>
      <c r="Z424" s="20">
        <f>IF(A424="","",CHOOSE(WEEKDAY(A424,2),"Mon","Tue","Wed","Thu","Fri","Sat","Sun"))</f>
        <v/>
      </c>
      <c r="AA424" s="26">
        <f>IF(A424="","",DATE(YEAR(A424),MONTH(A424),1))</f>
        <v/>
      </c>
    </row>
    <row r="425">
      <c r="A425" s="27" t="n"/>
      <c r="B425" s="28" t="n"/>
      <c r="C425" s="24" t="n"/>
      <c r="D425" s="24" t="n"/>
      <c r="E425" s="24" t="n"/>
      <c r="F425" s="29" t="n"/>
      <c r="G425" s="29" t="n"/>
      <c r="H425" s="29" t="n"/>
      <c r="I425" s="30" t="n"/>
      <c r="J425" s="31" t="n"/>
      <c r="K425" s="31" t="n"/>
      <c r="L425" s="19">
        <f>IF(OR(K425="",J425="",J425=0),"",K425/J425)</f>
        <v/>
      </c>
      <c r="M425" s="20">
        <f>IF(AND(A425="",C425=""),"",IF(N425="No","Skipped",IF(K425="","Active",IF(K425&gt;0,"Win",IF(K425&lt;0,"Loss","Breakeven")))))</f>
        <v/>
      </c>
      <c r="N425" s="24" t="n"/>
      <c r="O425" s="21" t="n"/>
      <c r="P425" s="24" t="n"/>
      <c r="Q425" s="32" t="n"/>
      <c r="R425" s="24" t="n"/>
      <c r="S425" s="21" t="n"/>
      <c r="T425" s="21" t="n"/>
      <c r="U425" s="21" t="n"/>
      <c r="V425" s="24" t="n"/>
      <c r="W425" s="25">
        <f>IF(K425="","",SUM($K$2:K425))</f>
        <v/>
      </c>
      <c r="X425" s="25">
        <f>IF(W425="","",MAX(0,MAX($W$2:W425)))</f>
        <v/>
      </c>
      <c r="Y425" s="25">
        <f>IF(W425="","",W425-X425)</f>
        <v/>
      </c>
      <c r="Z425" s="20">
        <f>IF(A425="","",CHOOSE(WEEKDAY(A425,2),"Mon","Tue","Wed","Thu","Fri","Sat","Sun"))</f>
        <v/>
      </c>
      <c r="AA425" s="26">
        <f>IF(A425="","",DATE(YEAR(A425),MONTH(A425),1))</f>
        <v/>
      </c>
    </row>
    <row r="426">
      <c r="A426" s="27" t="n"/>
      <c r="B426" s="28" t="n"/>
      <c r="C426" s="24" t="n"/>
      <c r="D426" s="24" t="n"/>
      <c r="E426" s="24" t="n"/>
      <c r="F426" s="29" t="n"/>
      <c r="G426" s="29" t="n"/>
      <c r="H426" s="29" t="n"/>
      <c r="I426" s="30" t="n"/>
      <c r="J426" s="31" t="n"/>
      <c r="K426" s="31" t="n"/>
      <c r="L426" s="19">
        <f>IF(OR(K426="",J426="",J426=0),"",K426/J426)</f>
        <v/>
      </c>
      <c r="M426" s="20">
        <f>IF(AND(A426="",C426=""),"",IF(N426="No","Skipped",IF(K426="","Active",IF(K426&gt;0,"Win",IF(K426&lt;0,"Loss","Breakeven")))))</f>
        <v/>
      </c>
      <c r="N426" s="24" t="n"/>
      <c r="O426" s="21" t="n"/>
      <c r="P426" s="24" t="n"/>
      <c r="Q426" s="32" t="n"/>
      <c r="R426" s="24" t="n"/>
      <c r="S426" s="21" t="n"/>
      <c r="T426" s="21" t="n"/>
      <c r="U426" s="21" t="n"/>
      <c r="V426" s="24" t="n"/>
      <c r="W426" s="25">
        <f>IF(K426="","",SUM($K$2:K426))</f>
        <v/>
      </c>
      <c r="X426" s="25">
        <f>IF(W426="","",MAX(0,MAX($W$2:W426)))</f>
        <v/>
      </c>
      <c r="Y426" s="25">
        <f>IF(W426="","",W426-X426)</f>
        <v/>
      </c>
      <c r="Z426" s="20">
        <f>IF(A426="","",CHOOSE(WEEKDAY(A426,2),"Mon","Tue","Wed","Thu","Fri","Sat","Sun"))</f>
        <v/>
      </c>
      <c r="AA426" s="26">
        <f>IF(A426="","",DATE(YEAR(A426),MONTH(A426),1))</f>
        <v/>
      </c>
    </row>
    <row r="427">
      <c r="A427" s="27" t="n"/>
      <c r="B427" s="28" t="n"/>
      <c r="C427" s="24" t="n"/>
      <c r="D427" s="24" t="n"/>
      <c r="E427" s="24" t="n"/>
      <c r="F427" s="29" t="n"/>
      <c r="G427" s="29" t="n"/>
      <c r="H427" s="29" t="n"/>
      <c r="I427" s="30" t="n"/>
      <c r="J427" s="31" t="n"/>
      <c r="K427" s="31" t="n"/>
      <c r="L427" s="19">
        <f>IF(OR(K427="",J427="",J427=0),"",K427/J427)</f>
        <v/>
      </c>
      <c r="M427" s="20">
        <f>IF(AND(A427="",C427=""),"",IF(N427="No","Skipped",IF(K427="","Active",IF(K427&gt;0,"Win",IF(K427&lt;0,"Loss","Breakeven")))))</f>
        <v/>
      </c>
      <c r="N427" s="24" t="n"/>
      <c r="O427" s="21" t="n"/>
      <c r="P427" s="24" t="n"/>
      <c r="Q427" s="32" t="n"/>
      <c r="R427" s="24" t="n"/>
      <c r="S427" s="21" t="n"/>
      <c r="T427" s="21" t="n"/>
      <c r="U427" s="21" t="n"/>
      <c r="V427" s="24" t="n"/>
      <c r="W427" s="25">
        <f>IF(K427="","",SUM($K$2:K427))</f>
        <v/>
      </c>
      <c r="X427" s="25">
        <f>IF(W427="","",MAX(0,MAX($W$2:W427)))</f>
        <v/>
      </c>
      <c r="Y427" s="25">
        <f>IF(W427="","",W427-X427)</f>
        <v/>
      </c>
      <c r="Z427" s="20">
        <f>IF(A427="","",CHOOSE(WEEKDAY(A427,2),"Mon","Tue","Wed","Thu","Fri","Sat","Sun"))</f>
        <v/>
      </c>
      <c r="AA427" s="26">
        <f>IF(A427="","",DATE(YEAR(A427),MONTH(A427),1))</f>
        <v/>
      </c>
    </row>
    <row r="428">
      <c r="A428" s="27" t="n"/>
      <c r="B428" s="28" t="n"/>
      <c r="C428" s="24" t="n"/>
      <c r="D428" s="24" t="n"/>
      <c r="E428" s="24" t="n"/>
      <c r="F428" s="29" t="n"/>
      <c r="G428" s="29" t="n"/>
      <c r="H428" s="29" t="n"/>
      <c r="I428" s="30" t="n"/>
      <c r="J428" s="31" t="n"/>
      <c r="K428" s="31" t="n"/>
      <c r="L428" s="19">
        <f>IF(OR(K428="",J428="",J428=0),"",K428/J428)</f>
        <v/>
      </c>
      <c r="M428" s="20">
        <f>IF(AND(A428="",C428=""),"",IF(N428="No","Skipped",IF(K428="","Active",IF(K428&gt;0,"Win",IF(K428&lt;0,"Loss","Breakeven")))))</f>
        <v/>
      </c>
      <c r="N428" s="24" t="n"/>
      <c r="O428" s="21" t="n"/>
      <c r="P428" s="24" t="n"/>
      <c r="Q428" s="32" t="n"/>
      <c r="R428" s="24" t="n"/>
      <c r="S428" s="21" t="n"/>
      <c r="T428" s="21" t="n"/>
      <c r="U428" s="21" t="n"/>
      <c r="V428" s="24" t="n"/>
      <c r="W428" s="25">
        <f>IF(K428="","",SUM($K$2:K428))</f>
        <v/>
      </c>
      <c r="X428" s="25">
        <f>IF(W428="","",MAX(0,MAX($W$2:W428)))</f>
        <v/>
      </c>
      <c r="Y428" s="25">
        <f>IF(W428="","",W428-X428)</f>
        <v/>
      </c>
      <c r="Z428" s="20">
        <f>IF(A428="","",CHOOSE(WEEKDAY(A428,2),"Mon","Tue","Wed","Thu","Fri","Sat","Sun"))</f>
        <v/>
      </c>
      <c r="AA428" s="26">
        <f>IF(A428="","",DATE(YEAR(A428),MONTH(A428),1))</f>
        <v/>
      </c>
    </row>
    <row r="429">
      <c r="A429" s="27" t="n"/>
      <c r="B429" s="28" t="n"/>
      <c r="C429" s="24" t="n"/>
      <c r="D429" s="24" t="n"/>
      <c r="E429" s="24" t="n"/>
      <c r="F429" s="29" t="n"/>
      <c r="G429" s="29" t="n"/>
      <c r="H429" s="29" t="n"/>
      <c r="I429" s="30" t="n"/>
      <c r="J429" s="31" t="n"/>
      <c r="K429" s="31" t="n"/>
      <c r="L429" s="19">
        <f>IF(OR(K429="",J429="",J429=0),"",K429/J429)</f>
        <v/>
      </c>
      <c r="M429" s="20">
        <f>IF(AND(A429="",C429=""),"",IF(N429="No","Skipped",IF(K429="","Active",IF(K429&gt;0,"Win",IF(K429&lt;0,"Loss","Breakeven")))))</f>
        <v/>
      </c>
      <c r="N429" s="24" t="n"/>
      <c r="O429" s="21" t="n"/>
      <c r="P429" s="24" t="n"/>
      <c r="Q429" s="32" t="n"/>
      <c r="R429" s="24" t="n"/>
      <c r="S429" s="21" t="n"/>
      <c r="T429" s="21" t="n"/>
      <c r="U429" s="21" t="n"/>
      <c r="V429" s="24" t="n"/>
      <c r="W429" s="25">
        <f>IF(K429="","",SUM($K$2:K429))</f>
        <v/>
      </c>
      <c r="X429" s="25">
        <f>IF(W429="","",MAX(0,MAX($W$2:W429)))</f>
        <v/>
      </c>
      <c r="Y429" s="25">
        <f>IF(W429="","",W429-X429)</f>
        <v/>
      </c>
      <c r="Z429" s="20">
        <f>IF(A429="","",CHOOSE(WEEKDAY(A429,2),"Mon","Tue","Wed","Thu","Fri","Sat","Sun"))</f>
        <v/>
      </c>
      <c r="AA429" s="26">
        <f>IF(A429="","",DATE(YEAR(A429),MONTH(A429),1))</f>
        <v/>
      </c>
    </row>
    <row r="430">
      <c r="A430" s="27" t="n"/>
      <c r="B430" s="28" t="n"/>
      <c r="C430" s="24" t="n"/>
      <c r="D430" s="24" t="n"/>
      <c r="E430" s="24" t="n"/>
      <c r="F430" s="29" t="n"/>
      <c r="G430" s="29" t="n"/>
      <c r="H430" s="29" t="n"/>
      <c r="I430" s="30" t="n"/>
      <c r="J430" s="31" t="n"/>
      <c r="K430" s="31" t="n"/>
      <c r="L430" s="19">
        <f>IF(OR(K430="",J430="",J430=0),"",K430/J430)</f>
        <v/>
      </c>
      <c r="M430" s="20">
        <f>IF(AND(A430="",C430=""),"",IF(N430="No","Skipped",IF(K430="","Active",IF(K430&gt;0,"Win",IF(K430&lt;0,"Loss","Breakeven")))))</f>
        <v/>
      </c>
      <c r="N430" s="24" t="n"/>
      <c r="O430" s="21" t="n"/>
      <c r="P430" s="24" t="n"/>
      <c r="Q430" s="32" t="n"/>
      <c r="R430" s="24" t="n"/>
      <c r="S430" s="21" t="n"/>
      <c r="T430" s="21" t="n"/>
      <c r="U430" s="21" t="n"/>
      <c r="V430" s="24" t="n"/>
      <c r="W430" s="25">
        <f>IF(K430="","",SUM($K$2:K430))</f>
        <v/>
      </c>
      <c r="X430" s="25">
        <f>IF(W430="","",MAX(0,MAX($W$2:W430)))</f>
        <v/>
      </c>
      <c r="Y430" s="25">
        <f>IF(W430="","",W430-X430)</f>
        <v/>
      </c>
      <c r="Z430" s="20">
        <f>IF(A430="","",CHOOSE(WEEKDAY(A430,2),"Mon","Tue","Wed","Thu","Fri","Sat","Sun"))</f>
        <v/>
      </c>
      <c r="AA430" s="26">
        <f>IF(A430="","",DATE(YEAR(A430),MONTH(A430),1))</f>
        <v/>
      </c>
    </row>
    <row r="431">
      <c r="A431" s="27" t="n"/>
      <c r="B431" s="28" t="n"/>
      <c r="C431" s="24" t="n"/>
      <c r="D431" s="24" t="n"/>
      <c r="E431" s="24" t="n"/>
      <c r="F431" s="29" t="n"/>
      <c r="G431" s="29" t="n"/>
      <c r="H431" s="29" t="n"/>
      <c r="I431" s="30" t="n"/>
      <c r="J431" s="31" t="n"/>
      <c r="K431" s="31" t="n"/>
      <c r="L431" s="19">
        <f>IF(OR(K431="",J431="",J431=0),"",K431/J431)</f>
        <v/>
      </c>
      <c r="M431" s="20">
        <f>IF(AND(A431="",C431=""),"",IF(N431="No","Skipped",IF(K431="","Active",IF(K431&gt;0,"Win",IF(K431&lt;0,"Loss","Breakeven")))))</f>
        <v/>
      </c>
      <c r="N431" s="24" t="n"/>
      <c r="O431" s="21" t="n"/>
      <c r="P431" s="24" t="n"/>
      <c r="Q431" s="32" t="n"/>
      <c r="R431" s="24" t="n"/>
      <c r="S431" s="21" t="n"/>
      <c r="T431" s="21" t="n"/>
      <c r="U431" s="21" t="n"/>
      <c r="V431" s="24" t="n"/>
      <c r="W431" s="25">
        <f>IF(K431="","",SUM($K$2:K431))</f>
        <v/>
      </c>
      <c r="X431" s="25">
        <f>IF(W431="","",MAX(0,MAX($W$2:W431)))</f>
        <v/>
      </c>
      <c r="Y431" s="25">
        <f>IF(W431="","",W431-X431)</f>
        <v/>
      </c>
      <c r="Z431" s="20">
        <f>IF(A431="","",CHOOSE(WEEKDAY(A431,2),"Mon","Tue","Wed","Thu","Fri","Sat","Sun"))</f>
        <v/>
      </c>
      <c r="AA431" s="26">
        <f>IF(A431="","",DATE(YEAR(A431),MONTH(A431),1))</f>
        <v/>
      </c>
    </row>
    <row r="432">
      <c r="A432" s="27" t="n"/>
      <c r="B432" s="28" t="n"/>
      <c r="C432" s="24" t="n"/>
      <c r="D432" s="24" t="n"/>
      <c r="E432" s="24" t="n"/>
      <c r="F432" s="29" t="n"/>
      <c r="G432" s="29" t="n"/>
      <c r="H432" s="29" t="n"/>
      <c r="I432" s="30" t="n"/>
      <c r="J432" s="31" t="n"/>
      <c r="K432" s="31" t="n"/>
      <c r="L432" s="19">
        <f>IF(OR(K432="",J432="",J432=0),"",K432/J432)</f>
        <v/>
      </c>
      <c r="M432" s="20">
        <f>IF(AND(A432="",C432=""),"",IF(N432="No","Skipped",IF(K432="","Active",IF(K432&gt;0,"Win",IF(K432&lt;0,"Loss","Breakeven")))))</f>
        <v/>
      </c>
      <c r="N432" s="24" t="n"/>
      <c r="O432" s="21" t="n"/>
      <c r="P432" s="24" t="n"/>
      <c r="Q432" s="32" t="n"/>
      <c r="R432" s="24" t="n"/>
      <c r="S432" s="21" t="n"/>
      <c r="T432" s="21" t="n"/>
      <c r="U432" s="21" t="n"/>
      <c r="V432" s="24" t="n"/>
      <c r="W432" s="25">
        <f>IF(K432="","",SUM($K$2:K432))</f>
        <v/>
      </c>
      <c r="X432" s="25">
        <f>IF(W432="","",MAX(0,MAX($W$2:W432)))</f>
        <v/>
      </c>
      <c r="Y432" s="25">
        <f>IF(W432="","",W432-X432)</f>
        <v/>
      </c>
      <c r="Z432" s="20">
        <f>IF(A432="","",CHOOSE(WEEKDAY(A432,2),"Mon","Tue","Wed","Thu","Fri","Sat","Sun"))</f>
        <v/>
      </c>
      <c r="AA432" s="26">
        <f>IF(A432="","",DATE(YEAR(A432),MONTH(A432),1))</f>
        <v/>
      </c>
    </row>
    <row r="433">
      <c r="A433" s="27" t="n"/>
      <c r="B433" s="28" t="n"/>
      <c r="C433" s="24" t="n"/>
      <c r="D433" s="24" t="n"/>
      <c r="E433" s="24" t="n"/>
      <c r="F433" s="29" t="n"/>
      <c r="G433" s="29" t="n"/>
      <c r="H433" s="29" t="n"/>
      <c r="I433" s="30" t="n"/>
      <c r="J433" s="31" t="n"/>
      <c r="K433" s="31" t="n"/>
      <c r="L433" s="19">
        <f>IF(OR(K433="",J433="",J433=0),"",K433/J433)</f>
        <v/>
      </c>
      <c r="M433" s="20">
        <f>IF(AND(A433="",C433=""),"",IF(N433="No","Skipped",IF(K433="","Active",IF(K433&gt;0,"Win",IF(K433&lt;0,"Loss","Breakeven")))))</f>
        <v/>
      </c>
      <c r="N433" s="24" t="n"/>
      <c r="O433" s="21" t="n"/>
      <c r="P433" s="24" t="n"/>
      <c r="Q433" s="32" t="n"/>
      <c r="R433" s="24" t="n"/>
      <c r="S433" s="21" t="n"/>
      <c r="T433" s="21" t="n"/>
      <c r="U433" s="21" t="n"/>
      <c r="V433" s="24" t="n"/>
      <c r="W433" s="25">
        <f>IF(K433="","",SUM($K$2:K433))</f>
        <v/>
      </c>
      <c r="X433" s="25">
        <f>IF(W433="","",MAX(0,MAX($W$2:W433)))</f>
        <v/>
      </c>
      <c r="Y433" s="25">
        <f>IF(W433="","",W433-X433)</f>
        <v/>
      </c>
      <c r="Z433" s="20">
        <f>IF(A433="","",CHOOSE(WEEKDAY(A433,2),"Mon","Tue","Wed","Thu","Fri","Sat","Sun"))</f>
        <v/>
      </c>
      <c r="AA433" s="26">
        <f>IF(A433="","",DATE(YEAR(A433),MONTH(A433),1))</f>
        <v/>
      </c>
    </row>
    <row r="434">
      <c r="A434" s="27" t="n"/>
      <c r="B434" s="28" t="n"/>
      <c r="C434" s="24" t="n"/>
      <c r="D434" s="24" t="n"/>
      <c r="E434" s="24" t="n"/>
      <c r="F434" s="29" t="n"/>
      <c r="G434" s="29" t="n"/>
      <c r="H434" s="29" t="n"/>
      <c r="I434" s="30" t="n"/>
      <c r="J434" s="31" t="n"/>
      <c r="K434" s="31" t="n"/>
      <c r="L434" s="19">
        <f>IF(OR(K434="",J434="",J434=0),"",K434/J434)</f>
        <v/>
      </c>
      <c r="M434" s="20">
        <f>IF(AND(A434="",C434=""),"",IF(N434="No","Skipped",IF(K434="","Active",IF(K434&gt;0,"Win",IF(K434&lt;0,"Loss","Breakeven")))))</f>
        <v/>
      </c>
      <c r="N434" s="24" t="n"/>
      <c r="O434" s="21" t="n"/>
      <c r="P434" s="24" t="n"/>
      <c r="Q434" s="32" t="n"/>
      <c r="R434" s="24" t="n"/>
      <c r="S434" s="21" t="n"/>
      <c r="T434" s="21" t="n"/>
      <c r="U434" s="21" t="n"/>
      <c r="V434" s="24" t="n"/>
      <c r="W434" s="25">
        <f>IF(K434="","",SUM($K$2:K434))</f>
        <v/>
      </c>
      <c r="X434" s="25">
        <f>IF(W434="","",MAX(0,MAX($W$2:W434)))</f>
        <v/>
      </c>
      <c r="Y434" s="25">
        <f>IF(W434="","",W434-X434)</f>
        <v/>
      </c>
      <c r="Z434" s="20">
        <f>IF(A434="","",CHOOSE(WEEKDAY(A434,2),"Mon","Tue","Wed","Thu","Fri","Sat","Sun"))</f>
        <v/>
      </c>
      <c r="AA434" s="26">
        <f>IF(A434="","",DATE(YEAR(A434),MONTH(A434),1))</f>
        <v/>
      </c>
    </row>
    <row r="435">
      <c r="A435" s="27" t="n"/>
      <c r="B435" s="28" t="n"/>
      <c r="C435" s="24" t="n"/>
      <c r="D435" s="24" t="n"/>
      <c r="E435" s="24" t="n"/>
      <c r="F435" s="29" t="n"/>
      <c r="G435" s="29" t="n"/>
      <c r="H435" s="29" t="n"/>
      <c r="I435" s="30" t="n"/>
      <c r="J435" s="31" t="n"/>
      <c r="K435" s="31" t="n"/>
      <c r="L435" s="19">
        <f>IF(OR(K435="",J435="",J435=0),"",K435/J435)</f>
        <v/>
      </c>
      <c r="M435" s="20">
        <f>IF(AND(A435="",C435=""),"",IF(N435="No","Skipped",IF(K435="","Active",IF(K435&gt;0,"Win",IF(K435&lt;0,"Loss","Breakeven")))))</f>
        <v/>
      </c>
      <c r="N435" s="24" t="n"/>
      <c r="O435" s="21" t="n"/>
      <c r="P435" s="24" t="n"/>
      <c r="Q435" s="32" t="n"/>
      <c r="R435" s="24" t="n"/>
      <c r="S435" s="21" t="n"/>
      <c r="T435" s="21" t="n"/>
      <c r="U435" s="21" t="n"/>
      <c r="V435" s="24" t="n"/>
      <c r="W435" s="25">
        <f>IF(K435="","",SUM($K$2:K435))</f>
        <v/>
      </c>
      <c r="X435" s="25">
        <f>IF(W435="","",MAX(0,MAX($W$2:W435)))</f>
        <v/>
      </c>
      <c r="Y435" s="25">
        <f>IF(W435="","",W435-X435)</f>
        <v/>
      </c>
      <c r="Z435" s="20">
        <f>IF(A435="","",CHOOSE(WEEKDAY(A435,2),"Mon","Tue","Wed","Thu","Fri","Sat","Sun"))</f>
        <v/>
      </c>
      <c r="AA435" s="26">
        <f>IF(A435="","",DATE(YEAR(A435),MONTH(A435),1))</f>
        <v/>
      </c>
    </row>
    <row r="436">
      <c r="A436" s="27" t="n"/>
      <c r="B436" s="28" t="n"/>
      <c r="C436" s="24" t="n"/>
      <c r="D436" s="24" t="n"/>
      <c r="E436" s="24" t="n"/>
      <c r="F436" s="29" t="n"/>
      <c r="G436" s="29" t="n"/>
      <c r="H436" s="29" t="n"/>
      <c r="I436" s="30" t="n"/>
      <c r="J436" s="31" t="n"/>
      <c r="K436" s="31" t="n"/>
      <c r="L436" s="19">
        <f>IF(OR(K436="",J436="",J436=0),"",K436/J436)</f>
        <v/>
      </c>
      <c r="M436" s="20">
        <f>IF(AND(A436="",C436=""),"",IF(N436="No","Skipped",IF(K436="","Active",IF(K436&gt;0,"Win",IF(K436&lt;0,"Loss","Breakeven")))))</f>
        <v/>
      </c>
      <c r="N436" s="24" t="n"/>
      <c r="O436" s="21" t="n"/>
      <c r="P436" s="24" t="n"/>
      <c r="Q436" s="32" t="n"/>
      <c r="R436" s="24" t="n"/>
      <c r="S436" s="21" t="n"/>
      <c r="T436" s="21" t="n"/>
      <c r="U436" s="21" t="n"/>
      <c r="V436" s="24" t="n"/>
      <c r="W436" s="25">
        <f>IF(K436="","",SUM($K$2:K436))</f>
        <v/>
      </c>
      <c r="X436" s="25">
        <f>IF(W436="","",MAX(0,MAX($W$2:W436)))</f>
        <v/>
      </c>
      <c r="Y436" s="25">
        <f>IF(W436="","",W436-X436)</f>
        <v/>
      </c>
      <c r="Z436" s="20">
        <f>IF(A436="","",CHOOSE(WEEKDAY(A436,2),"Mon","Tue","Wed","Thu","Fri","Sat","Sun"))</f>
        <v/>
      </c>
      <c r="AA436" s="26">
        <f>IF(A436="","",DATE(YEAR(A436),MONTH(A436),1))</f>
        <v/>
      </c>
    </row>
    <row r="437">
      <c r="A437" s="27" t="n"/>
      <c r="B437" s="28" t="n"/>
      <c r="C437" s="24" t="n"/>
      <c r="D437" s="24" t="n"/>
      <c r="E437" s="24" t="n"/>
      <c r="F437" s="29" t="n"/>
      <c r="G437" s="29" t="n"/>
      <c r="H437" s="29" t="n"/>
      <c r="I437" s="30" t="n"/>
      <c r="J437" s="31" t="n"/>
      <c r="K437" s="31" t="n"/>
      <c r="L437" s="19">
        <f>IF(OR(K437="",J437="",J437=0),"",K437/J437)</f>
        <v/>
      </c>
      <c r="M437" s="20">
        <f>IF(AND(A437="",C437=""),"",IF(N437="No","Skipped",IF(K437="","Active",IF(K437&gt;0,"Win",IF(K437&lt;0,"Loss","Breakeven")))))</f>
        <v/>
      </c>
      <c r="N437" s="24" t="n"/>
      <c r="O437" s="21" t="n"/>
      <c r="P437" s="24" t="n"/>
      <c r="Q437" s="32" t="n"/>
      <c r="R437" s="24" t="n"/>
      <c r="S437" s="21" t="n"/>
      <c r="T437" s="21" t="n"/>
      <c r="U437" s="21" t="n"/>
      <c r="V437" s="24" t="n"/>
      <c r="W437" s="25">
        <f>IF(K437="","",SUM($K$2:K437))</f>
        <v/>
      </c>
      <c r="X437" s="25">
        <f>IF(W437="","",MAX(0,MAX($W$2:W437)))</f>
        <v/>
      </c>
      <c r="Y437" s="25">
        <f>IF(W437="","",W437-X437)</f>
        <v/>
      </c>
      <c r="Z437" s="20">
        <f>IF(A437="","",CHOOSE(WEEKDAY(A437,2),"Mon","Tue","Wed","Thu","Fri","Sat","Sun"))</f>
        <v/>
      </c>
      <c r="AA437" s="26">
        <f>IF(A437="","",DATE(YEAR(A437),MONTH(A437),1))</f>
        <v/>
      </c>
    </row>
    <row r="438">
      <c r="A438" s="27" t="n"/>
      <c r="B438" s="28" t="n"/>
      <c r="C438" s="24" t="n"/>
      <c r="D438" s="24" t="n"/>
      <c r="E438" s="24" t="n"/>
      <c r="F438" s="29" t="n"/>
      <c r="G438" s="29" t="n"/>
      <c r="H438" s="29" t="n"/>
      <c r="I438" s="30" t="n"/>
      <c r="J438" s="31" t="n"/>
      <c r="K438" s="31" t="n"/>
      <c r="L438" s="19">
        <f>IF(OR(K438="",J438="",J438=0),"",K438/J438)</f>
        <v/>
      </c>
      <c r="M438" s="20">
        <f>IF(AND(A438="",C438=""),"",IF(N438="No","Skipped",IF(K438="","Active",IF(K438&gt;0,"Win",IF(K438&lt;0,"Loss","Breakeven")))))</f>
        <v/>
      </c>
      <c r="N438" s="24" t="n"/>
      <c r="O438" s="21" t="n"/>
      <c r="P438" s="24" t="n"/>
      <c r="Q438" s="32" t="n"/>
      <c r="R438" s="24" t="n"/>
      <c r="S438" s="21" t="n"/>
      <c r="T438" s="21" t="n"/>
      <c r="U438" s="21" t="n"/>
      <c r="V438" s="24" t="n"/>
      <c r="W438" s="25">
        <f>IF(K438="","",SUM($K$2:K438))</f>
        <v/>
      </c>
      <c r="X438" s="25">
        <f>IF(W438="","",MAX(0,MAX($W$2:W438)))</f>
        <v/>
      </c>
      <c r="Y438" s="25">
        <f>IF(W438="","",W438-X438)</f>
        <v/>
      </c>
      <c r="Z438" s="20">
        <f>IF(A438="","",CHOOSE(WEEKDAY(A438,2),"Mon","Tue","Wed","Thu","Fri","Sat","Sun"))</f>
        <v/>
      </c>
      <c r="AA438" s="26">
        <f>IF(A438="","",DATE(YEAR(A438),MONTH(A438),1))</f>
        <v/>
      </c>
    </row>
    <row r="439">
      <c r="A439" s="27" t="n"/>
      <c r="B439" s="28" t="n"/>
      <c r="C439" s="24" t="n"/>
      <c r="D439" s="24" t="n"/>
      <c r="E439" s="24" t="n"/>
      <c r="F439" s="29" t="n"/>
      <c r="G439" s="29" t="n"/>
      <c r="H439" s="29" t="n"/>
      <c r="I439" s="30" t="n"/>
      <c r="J439" s="31" t="n"/>
      <c r="K439" s="31" t="n"/>
      <c r="L439" s="19">
        <f>IF(OR(K439="",J439="",J439=0),"",K439/J439)</f>
        <v/>
      </c>
      <c r="M439" s="20">
        <f>IF(AND(A439="",C439=""),"",IF(N439="No","Skipped",IF(K439="","Active",IF(K439&gt;0,"Win",IF(K439&lt;0,"Loss","Breakeven")))))</f>
        <v/>
      </c>
      <c r="N439" s="24" t="n"/>
      <c r="O439" s="21" t="n"/>
      <c r="P439" s="24" t="n"/>
      <c r="Q439" s="32" t="n"/>
      <c r="R439" s="24" t="n"/>
      <c r="S439" s="21" t="n"/>
      <c r="T439" s="21" t="n"/>
      <c r="U439" s="21" t="n"/>
      <c r="V439" s="24" t="n"/>
      <c r="W439" s="25">
        <f>IF(K439="","",SUM($K$2:K439))</f>
        <v/>
      </c>
      <c r="X439" s="25">
        <f>IF(W439="","",MAX(0,MAX($W$2:W439)))</f>
        <v/>
      </c>
      <c r="Y439" s="25">
        <f>IF(W439="","",W439-X439)</f>
        <v/>
      </c>
      <c r="Z439" s="20">
        <f>IF(A439="","",CHOOSE(WEEKDAY(A439,2),"Mon","Tue","Wed","Thu","Fri","Sat","Sun"))</f>
        <v/>
      </c>
      <c r="AA439" s="26">
        <f>IF(A439="","",DATE(YEAR(A439),MONTH(A439),1))</f>
        <v/>
      </c>
    </row>
    <row r="440">
      <c r="A440" s="27" t="n"/>
      <c r="B440" s="28" t="n"/>
      <c r="C440" s="24" t="n"/>
      <c r="D440" s="24" t="n"/>
      <c r="E440" s="24" t="n"/>
      <c r="F440" s="29" t="n"/>
      <c r="G440" s="29" t="n"/>
      <c r="H440" s="29" t="n"/>
      <c r="I440" s="30" t="n"/>
      <c r="J440" s="31" t="n"/>
      <c r="K440" s="31" t="n"/>
      <c r="L440" s="19">
        <f>IF(OR(K440="",J440="",J440=0),"",K440/J440)</f>
        <v/>
      </c>
      <c r="M440" s="20">
        <f>IF(AND(A440="",C440=""),"",IF(N440="No","Skipped",IF(K440="","Active",IF(K440&gt;0,"Win",IF(K440&lt;0,"Loss","Breakeven")))))</f>
        <v/>
      </c>
      <c r="N440" s="24" t="n"/>
      <c r="O440" s="21" t="n"/>
      <c r="P440" s="24" t="n"/>
      <c r="Q440" s="32" t="n"/>
      <c r="R440" s="24" t="n"/>
      <c r="S440" s="21" t="n"/>
      <c r="T440" s="21" t="n"/>
      <c r="U440" s="21" t="n"/>
      <c r="V440" s="24" t="n"/>
      <c r="W440" s="25">
        <f>IF(K440="","",SUM($K$2:K440))</f>
        <v/>
      </c>
      <c r="X440" s="25">
        <f>IF(W440="","",MAX(0,MAX($W$2:W440)))</f>
        <v/>
      </c>
      <c r="Y440" s="25">
        <f>IF(W440="","",W440-X440)</f>
        <v/>
      </c>
      <c r="Z440" s="20">
        <f>IF(A440="","",CHOOSE(WEEKDAY(A440,2),"Mon","Tue","Wed","Thu","Fri","Sat","Sun"))</f>
        <v/>
      </c>
      <c r="AA440" s="26">
        <f>IF(A440="","",DATE(YEAR(A440),MONTH(A440),1))</f>
        <v/>
      </c>
    </row>
    <row r="441">
      <c r="A441" s="27" t="n"/>
      <c r="B441" s="28" t="n"/>
      <c r="C441" s="24" t="n"/>
      <c r="D441" s="24" t="n"/>
      <c r="E441" s="24" t="n"/>
      <c r="F441" s="29" t="n"/>
      <c r="G441" s="29" t="n"/>
      <c r="H441" s="29" t="n"/>
      <c r="I441" s="30" t="n"/>
      <c r="J441" s="31" t="n"/>
      <c r="K441" s="31" t="n"/>
      <c r="L441" s="19">
        <f>IF(OR(K441="",J441="",J441=0),"",K441/J441)</f>
        <v/>
      </c>
      <c r="M441" s="20">
        <f>IF(AND(A441="",C441=""),"",IF(N441="No","Skipped",IF(K441="","Active",IF(K441&gt;0,"Win",IF(K441&lt;0,"Loss","Breakeven")))))</f>
        <v/>
      </c>
      <c r="N441" s="24" t="n"/>
      <c r="O441" s="21" t="n"/>
      <c r="P441" s="24" t="n"/>
      <c r="Q441" s="32" t="n"/>
      <c r="R441" s="24" t="n"/>
      <c r="S441" s="21" t="n"/>
      <c r="T441" s="21" t="n"/>
      <c r="U441" s="21" t="n"/>
      <c r="V441" s="24" t="n"/>
      <c r="W441" s="25">
        <f>IF(K441="","",SUM($K$2:K441))</f>
        <v/>
      </c>
      <c r="X441" s="25">
        <f>IF(W441="","",MAX(0,MAX($W$2:W441)))</f>
        <v/>
      </c>
      <c r="Y441" s="25">
        <f>IF(W441="","",W441-X441)</f>
        <v/>
      </c>
      <c r="Z441" s="20">
        <f>IF(A441="","",CHOOSE(WEEKDAY(A441,2),"Mon","Tue","Wed","Thu","Fri","Sat","Sun"))</f>
        <v/>
      </c>
      <c r="AA441" s="26">
        <f>IF(A441="","",DATE(YEAR(A441),MONTH(A441),1))</f>
        <v/>
      </c>
    </row>
    <row r="442">
      <c r="A442" s="27" t="n"/>
      <c r="B442" s="28" t="n"/>
      <c r="C442" s="24" t="n"/>
      <c r="D442" s="24" t="n"/>
      <c r="E442" s="24" t="n"/>
      <c r="F442" s="29" t="n"/>
      <c r="G442" s="29" t="n"/>
      <c r="H442" s="29" t="n"/>
      <c r="I442" s="30" t="n"/>
      <c r="J442" s="31" t="n"/>
      <c r="K442" s="31" t="n"/>
      <c r="L442" s="19">
        <f>IF(OR(K442="",J442="",J442=0),"",K442/J442)</f>
        <v/>
      </c>
      <c r="M442" s="20">
        <f>IF(AND(A442="",C442=""),"",IF(N442="No","Skipped",IF(K442="","Active",IF(K442&gt;0,"Win",IF(K442&lt;0,"Loss","Breakeven")))))</f>
        <v/>
      </c>
      <c r="N442" s="24" t="n"/>
      <c r="O442" s="21" t="n"/>
      <c r="P442" s="24" t="n"/>
      <c r="Q442" s="32" t="n"/>
      <c r="R442" s="24" t="n"/>
      <c r="S442" s="21" t="n"/>
      <c r="T442" s="21" t="n"/>
      <c r="U442" s="21" t="n"/>
      <c r="V442" s="24" t="n"/>
      <c r="W442" s="25">
        <f>IF(K442="","",SUM($K$2:K442))</f>
        <v/>
      </c>
      <c r="X442" s="25">
        <f>IF(W442="","",MAX(0,MAX($W$2:W442)))</f>
        <v/>
      </c>
      <c r="Y442" s="25">
        <f>IF(W442="","",W442-X442)</f>
        <v/>
      </c>
      <c r="Z442" s="20">
        <f>IF(A442="","",CHOOSE(WEEKDAY(A442,2),"Mon","Tue","Wed","Thu","Fri","Sat","Sun"))</f>
        <v/>
      </c>
      <c r="AA442" s="26">
        <f>IF(A442="","",DATE(YEAR(A442),MONTH(A442),1))</f>
        <v/>
      </c>
    </row>
    <row r="443">
      <c r="A443" s="27" t="n"/>
      <c r="B443" s="28" t="n"/>
      <c r="C443" s="24" t="n"/>
      <c r="D443" s="24" t="n"/>
      <c r="E443" s="24" t="n"/>
      <c r="F443" s="29" t="n"/>
      <c r="G443" s="29" t="n"/>
      <c r="H443" s="29" t="n"/>
      <c r="I443" s="30" t="n"/>
      <c r="J443" s="31" t="n"/>
      <c r="K443" s="31" t="n"/>
      <c r="L443" s="19">
        <f>IF(OR(K443="",J443="",J443=0),"",K443/J443)</f>
        <v/>
      </c>
      <c r="M443" s="20">
        <f>IF(AND(A443="",C443=""),"",IF(N443="No","Skipped",IF(K443="","Active",IF(K443&gt;0,"Win",IF(K443&lt;0,"Loss","Breakeven")))))</f>
        <v/>
      </c>
      <c r="N443" s="24" t="n"/>
      <c r="O443" s="21" t="n"/>
      <c r="P443" s="24" t="n"/>
      <c r="Q443" s="32" t="n"/>
      <c r="R443" s="24" t="n"/>
      <c r="S443" s="21" t="n"/>
      <c r="T443" s="21" t="n"/>
      <c r="U443" s="21" t="n"/>
      <c r="V443" s="24" t="n"/>
      <c r="W443" s="25">
        <f>IF(K443="","",SUM($K$2:K443))</f>
        <v/>
      </c>
      <c r="X443" s="25">
        <f>IF(W443="","",MAX(0,MAX($W$2:W443)))</f>
        <v/>
      </c>
      <c r="Y443" s="25">
        <f>IF(W443="","",W443-X443)</f>
        <v/>
      </c>
      <c r="Z443" s="20">
        <f>IF(A443="","",CHOOSE(WEEKDAY(A443,2),"Mon","Tue","Wed","Thu","Fri","Sat","Sun"))</f>
        <v/>
      </c>
      <c r="AA443" s="26">
        <f>IF(A443="","",DATE(YEAR(A443),MONTH(A443),1))</f>
        <v/>
      </c>
    </row>
    <row r="444">
      <c r="A444" s="27" t="n"/>
      <c r="B444" s="28" t="n"/>
      <c r="C444" s="24" t="n"/>
      <c r="D444" s="24" t="n"/>
      <c r="E444" s="24" t="n"/>
      <c r="F444" s="29" t="n"/>
      <c r="G444" s="29" t="n"/>
      <c r="H444" s="29" t="n"/>
      <c r="I444" s="30" t="n"/>
      <c r="J444" s="31" t="n"/>
      <c r="K444" s="31" t="n"/>
      <c r="L444" s="19">
        <f>IF(OR(K444="",J444="",J444=0),"",K444/J444)</f>
        <v/>
      </c>
      <c r="M444" s="20">
        <f>IF(AND(A444="",C444=""),"",IF(N444="No","Skipped",IF(K444="","Active",IF(K444&gt;0,"Win",IF(K444&lt;0,"Loss","Breakeven")))))</f>
        <v/>
      </c>
      <c r="N444" s="24" t="n"/>
      <c r="O444" s="21" t="n"/>
      <c r="P444" s="24" t="n"/>
      <c r="Q444" s="32" t="n"/>
      <c r="R444" s="24" t="n"/>
      <c r="S444" s="21" t="n"/>
      <c r="T444" s="21" t="n"/>
      <c r="U444" s="21" t="n"/>
      <c r="V444" s="24" t="n"/>
      <c r="W444" s="25">
        <f>IF(K444="","",SUM($K$2:K444))</f>
        <v/>
      </c>
      <c r="X444" s="25">
        <f>IF(W444="","",MAX(0,MAX($W$2:W444)))</f>
        <v/>
      </c>
      <c r="Y444" s="25">
        <f>IF(W444="","",W444-X444)</f>
        <v/>
      </c>
      <c r="Z444" s="20">
        <f>IF(A444="","",CHOOSE(WEEKDAY(A444,2),"Mon","Tue","Wed","Thu","Fri","Sat","Sun"))</f>
        <v/>
      </c>
      <c r="AA444" s="26">
        <f>IF(A444="","",DATE(YEAR(A444),MONTH(A444),1))</f>
        <v/>
      </c>
    </row>
    <row r="445">
      <c r="A445" s="27" t="n"/>
      <c r="B445" s="28" t="n"/>
      <c r="C445" s="24" t="n"/>
      <c r="D445" s="24" t="n"/>
      <c r="E445" s="24" t="n"/>
      <c r="F445" s="29" t="n"/>
      <c r="G445" s="29" t="n"/>
      <c r="H445" s="29" t="n"/>
      <c r="I445" s="30" t="n"/>
      <c r="J445" s="31" t="n"/>
      <c r="K445" s="31" t="n"/>
      <c r="L445" s="19">
        <f>IF(OR(K445="",J445="",J445=0),"",K445/J445)</f>
        <v/>
      </c>
      <c r="M445" s="20">
        <f>IF(AND(A445="",C445=""),"",IF(N445="No","Skipped",IF(K445="","Active",IF(K445&gt;0,"Win",IF(K445&lt;0,"Loss","Breakeven")))))</f>
        <v/>
      </c>
      <c r="N445" s="24" t="n"/>
      <c r="O445" s="21" t="n"/>
      <c r="P445" s="24" t="n"/>
      <c r="Q445" s="32" t="n"/>
      <c r="R445" s="24" t="n"/>
      <c r="S445" s="21" t="n"/>
      <c r="T445" s="21" t="n"/>
      <c r="U445" s="21" t="n"/>
      <c r="V445" s="24" t="n"/>
      <c r="W445" s="25">
        <f>IF(K445="","",SUM($K$2:K445))</f>
        <v/>
      </c>
      <c r="X445" s="25">
        <f>IF(W445="","",MAX(0,MAX($W$2:W445)))</f>
        <v/>
      </c>
      <c r="Y445" s="25">
        <f>IF(W445="","",W445-X445)</f>
        <v/>
      </c>
      <c r="Z445" s="20">
        <f>IF(A445="","",CHOOSE(WEEKDAY(A445,2),"Mon","Tue","Wed","Thu","Fri","Sat","Sun"))</f>
        <v/>
      </c>
      <c r="AA445" s="26">
        <f>IF(A445="","",DATE(YEAR(A445),MONTH(A445),1))</f>
        <v/>
      </c>
    </row>
    <row r="446">
      <c r="A446" s="27" t="n"/>
      <c r="B446" s="28" t="n"/>
      <c r="C446" s="24" t="n"/>
      <c r="D446" s="24" t="n"/>
      <c r="E446" s="24" t="n"/>
      <c r="F446" s="29" t="n"/>
      <c r="G446" s="29" t="n"/>
      <c r="H446" s="29" t="n"/>
      <c r="I446" s="30" t="n"/>
      <c r="J446" s="31" t="n"/>
      <c r="K446" s="31" t="n"/>
      <c r="L446" s="19">
        <f>IF(OR(K446="",J446="",J446=0),"",K446/J446)</f>
        <v/>
      </c>
      <c r="M446" s="20">
        <f>IF(AND(A446="",C446=""),"",IF(N446="No","Skipped",IF(K446="","Active",IF(K446&gt;0,"Win",IF(K446&lt;0,"Loss","Breakeven")))))</f>
        <v/>
      </c>
      <c r="N446" s="24" t="n"/>
      <c r="O446" s="21" t="n"/>
      <c r="P446" s="24" t="n"/>
      <c r="Q446" s="32" t="n"/>
      <c r="R446" s="24" t="n"/>
      <c r="S446" s="21" t="n"/>
      <c r="T446" s="21" t="n"/>
      <c r="U446" s="21" t="n"/>
      <c r="V446" s="24" t="n"/>
      <c r="W446" s="25">
        <f>IF(K446="","",SUM($K$2:K446))</f>
        <v/>
      </c>
      <c r="X446" s="25">
        <f>IF(W446="","",MAX(0,MAX($W$2:W446)))</f>
        <v/>
      </c>
      <c r="Y446" s="25">
        <f>IF(W446="","",W446-X446)</f>
        <v/>
      </c>
      <c r="Z446" s="20">
        <f>IF(A446="","",CHOOSE(WEEKDAY(A446,2),"Mon","Tue","Wed","Thu","Fri","Sat","Sun"))</f>
        <v/>
      </c>
      <c r="AA446" s="26">
        <f>IF(A446="","",DATE(YEAR(A446),MONTH(A446),1))</f>
        <v/>
      </c>
    </row>
    <row r="447">
      <c r="A447" s="27" t="n"/>
      <c r="B447" s="28" t="n"/>
      <c r="C447" s="24" t="n"/>
      <c r="D447" s="24" t="n"/>
      <c r="E447" s="24" t="n"/>
      <c r="F447" s="29" t="n"/>
      <c r="G447" s="29" t="n"/>
      <c r="H447" s="29" t="n"/>
      <c r="I447" s="30" t="n"/>
      <c r="J447" s="31" t="n"/>
      <c r="K447" s="31" t="n"/>
      <c r="L447" s="19">
        <f>IF(OR(K447="",J447="",J447=0),"",K447/J447)</f>
        <v/>
      </c>
      <c r="M447" s="20">
        <f>IF(AND(A447="",C447=""),"",IF(N447="No","Skipped",IF(K447="","Active",IF(K447&gt;0,"Win",IF(K447&lt;0,"Loss","Breakeven")))))</f>
        <v/>
      </c>
      <c r="N447" s="24" t="n"/>
      <c r="O447" s="21" t="n"/>
      <c r="P447" s="24" t="n"/>
      <c r="Q447" s="32" t="n"/>
      <c r="R447" s="24" t="n"/>
      <c r="S447" s="21" t="n"/>
      <c r="T447" s="21" t="n"/>
      <c r="U447" s="21" t="n"/>
      <c r="V447" s="24" t="n"/>
      <c r="W447" s="25">
        <f>IF(K447="","",SUM($K$2:K447))</f>
        <v/>
      </c>
      <c r="X447" s="25">
        <f>IF(W447="","",MAX(0,MAX($W$2:W447)))</f>
        <v/>
      </c>
      <c r="Y447" s="25">
        <f>IF(W447="","",W447-X447)</f>
        <v/>
      </c>
      <c r="Z447" s="20">
        <f>IF(A447="","",CHOOSE(WEEKDAY(A447,2),"Mon","Tue","Wed","Thu","Fri","Sat","Sun"))</f>
        <v/>
      </c>
      <c r="AA447" s="26">
        <f>IF(A447="","",DATE(YEAR(A447),MONTH(A447),1))</f>
        <v/>
      </c>
    </row>
    <row r="448">
      <c r="A448" s="27" t="n"/>
      <c r="B448" s="28" t="n"/>
      <c r="C448" s="24" t="n"/>
      <c r="D448" s="24" t="n"/>
      <c r="E448" s="24" t="n"/>
      <c r="F448" s="29" t="n"/>
      <c r="G448" s="29" t="n"/>
      <c r="H448" s="29" t="n"/>
      <c r="I448" s="30" t="n"/>
      <c r="J448" s="31" t="n"/>
      <c r="K448" s="31" t="n"/>
      <c r="L448" s="19">
        <f>IF(OR(K448="",J448="",J448=0),"",K448/J448)</f>
        <v/>
      </c>
      <c r="M448" s="20">
        <f>IF(AND(A448="",C448=""),"",IF(N448="No","Skipped",IF(K448="","Active",IF(K448&gt;0,"Win",IF(K448&lt;0,"Loss","Breakeven")))))</f>
        <v/>
      </c>
      <c r="N448" s="24" t="n"/>
      <c r="O448" s="21" t="n"/>
      <c r="P448" s="24" t="n"/>
      <c r="Q448" s="32" t="n"/>
      <c r="R448" s="24" t="n"/>
      <c r="S448" s="21" t="n"/>
      <c r="T448" s="21" t="n"/>
      <c r="U448" s="21" t="n"/>
      <c r="V448" s="24" t="n"/>
      <c r="W448" s="25">
        <f>IF(K448="","",SUM($K$2:K448))</f>
        <v/>
      </c>
      <c r="X448" s="25">
        <f>IF(W448="","",MAX(0,MAX($W$2:W448)))</f>
        <v/>
      </c>
      <c r="Y448" s="25">
        <f>IF(W448="","",W448-X448)</f>
        <v/>
      </c>
      <c r="Z448" s="20">
        <f>IF(A448="","",CHOOSE(WEEKDAY(A448,2),"Mon","Tue","Wed","Thu","Fri","Sat","Sun"))</f>
        <v/>
      </c>
      <c r="AA448" s="26">
        <f>IF(A448="","",DATE(YEAR(A448),MONTH(A448),1))</f>
        <v/>
      </c>
    </row>
    <row r="449">
      <c r="A449" s="27" t="n"/>
      <c r="B449" s="28" t="n"/>
      <c r="C449" s="24" t="n"/>
      <c r="D449" s="24" t="n"/>
      <c r="E449" s="24" t="n"/>
      <c r="F449" s="29" t="n"/>
      <c r="G449" s="29" t="n"/>
      <c r="H449" s="29" t="n"/>
      <c r="I449" s="30" t="n"/>
      <c r="J449" s="31" t="n"/>
      <c r="K449" s="31" t="n"/>
      <c r="L449" s="19">
        <f>IF(OR(K449="",J449="",J449=0),"",K449/J449)</f>
        <v/>
      </c>
      <c r="M449" s="20">
        <f>IF(AND(A449="",C449=""),"",IF(N449="No","Skipped",IF(K449="","Active",IF(K449&gt;0,"Win",IF(K449&lt;0,"Loss","Breakeven")))))</f>
        <v/>
      </c>
      <c r="N449" s="24" t="n"/>
      <c r="O449" s="21" t="n"/>
      <c r="P449" s="24" t="n"/>
      <c r="Q449" s="32" t="n"/>
      <c r="R449" s="24" t="n"/>
      <c r="S449" s="21" t="n"/>
      <c r="T449" s="21" t="n"/>
      <c r="U449" s="21" t="n"/>
      <c r="V449" s="24" t="n"/>
      <c r="W449" s="25">
        <f>IF(K449="","",SUM($K$2:K449))</f>
        <v/>
      </c>
      <c r="X449" s="25">
        <f>IF(W449="","",MAX(0,MAX($W$2:W449)))</f>
        <v/>
      </c>
      <c r="Y449" s="25">
        <f>IF(W449="","",W449-X449)</f>
        <v/>
      </c>
      <c r="Z449" s="20">
        <f>IF(A449="","",CHOOSE(WEEKDAY(A449,2),"Mon","Tue","Wed","Thu","Fri","Sat","Sun"))</f>
        <v/>
      </c>
      <c r="AA449" s="26">
        <f>IF(A449="","",DATE(YEAR(A449),MONTH(A449),1))</f>
        <v/>
      </c>
    </row>
    <row r="450">
      <c r="A450" s="27" t="n"/>
      <c r="B450" s="28" t="n"/>
      <c r="C450" s="24" t="n"/>
      <c r="D450" s="24" t="n"/>
      <c r="E450" s="24" t="n"/>
      <c r="F450" s="29" t="n"/>
      <c r="G450" s="29" t="n"/>
      <c r="H450" s="29" t="n"/>
      <c r="I450" s="30" t="n"/>
      <c r="J450" s="31" t="n"/>
      <c r="K450" s="31" t="n"/>
      <c r="L450" s="19">
        <f>IF(OR(K450="",J450="",J450=0),"",K450/J450)</f>
        <v/>
      </c>
      <c r="M450" s="20">
        <f>IF(AND(A450="",C450=""),"",IF(N450="No","Skipped",IF(K450="","Active",IF(K450&gt;0,"Win",IF(K450&lt;0,"Loss","Breakeven")))))</f>
        <v/>
      </c>
      <c r="N450" s="24" t="n"/>
      <c r="O450" s="21" t="n"/>
      <c r="P450" s="24" t="n"/>
      <c r="Q450" s="32" t="n"/>
      <c r="R450" s="24" t="n"/>
      <c r="S450" s="21" t="n"/>
      <c r="T450" s="21" t="n"/>
      <c r="U450" s="21" t="n"/>
      <c r="V450" s="24" t="n"/>
      <c r="W450" s="25">
        <f>IF(K450="","",SUM($K$2:K450))</f>
        <v/>
      </c>
      <c r="X450" s="25">
        <f>IF(W450="","",MAX(0,MAX($W$2:W450)))</f>
        <v/>
      </c>
      <c r="Y450" s="25">
        <f>IF(W450="","",W450-X450)</f>
        <v/>
      </c>
      <c r="Z450" s="20">
        <f>IF(A450="","",CHOOSE(WEEKDAY(A450,2),"Mon","Tue","Wed","Thu","Fri","Sat","Sun"))</f>
        <v/>
      </c>
      <c r="AA450" s="26">
        <f>IF(A450="","",DATE(YEAR(A450),MONTH(A450),1))</f>
        <v/>
      </c>
    </row>
    <row r="451">
      <c r="A451" s="27" t="n"/>
      <c r="B451" s="28" t="n"/>
      <c r="C451" s="24" t="n"/>
      <c r="D451" s="24" t="n"/>
      <c r="E451" s="24" t="n"/>
      <c r="F451" s="29" t="n"/>
      <c r="G451" s="29" t="n"/>
      <c r="H451" s="29" t="n"/>
      <c r="I451" s="30" t="n"/>
      <c r="J451" s="31" t="n"/>
      <c r="K451" s="31" t="n"/>
      <c r="L451" s="19">
        <f>IF(OR(K451="",J451="",J451=0),"",K451/J451)</f>
        <v/>
      </c>
      <c r="M451" s="20">
        <f>IF(AND(A451="",C451=""),"",IF(N451="No","Skipped",IF(K451="","Active",IF(K451&gt;0,"Win",IF(K451&lt;0,"Loss","Breakeven")))))</f>
        <v/>
      </c>
      <c r="N451" s="24" t="n"/>
      <c r="O451" s="21" t="n"/>
      <c r="P451" s="24" t="n"/>
      <c r="Q451" s="32" t="n"/>
      <c r="R451" s="24" t="n"/>
      <c r="S451" s="21" t="n"/>
      <c r="T451" s="21" t="n"/>
      <c r="U451" s="21" t="n"/>
      <c r="V451" s="24" t="n"/>
      <c r="W451" s="25">
        <f>IF(K451="","",SUM($K$2:K451))</f>
        <v/>
      </c>
      <c r="X451" s="25">
        <f>IF(W451="","",MAX(0,MAX($W$2:W451)))</f>
        <v/>
      </c>
      <c r="Y451" s="25">
        <f>IF(W451="","",W451-X451)</f>
        <v/>
      </c>
      <c r="Z451" s="20">
        <f>IF(A451="","",CHOOSE(WEEKDAY(A451,2),"Mon","Tue","Wed","Thu","Fri","Sat","Sun"))</f>
        <v/>
      </c>
      <c r="AA451" s="26">
        <f>IF(A451="","",DATE(YEAR(A451),MONTH(A451),1))</f>
        <v/>
      </c>
    </row>
    <row r="452">
      <c r="A452" s="27" t="n"/>
      <c r="B452" s="28" t="n"/>
      <c r="C452" s="24" t="n"/>
      <c r="D452" s="24" t="n"/>
      <c r="E452" s="24" t="n"/>
      <c r="F452" s="29" t="n"/>
      <c r="G452" s="29" t="n"/>
      <c r="H452" s="29" t="n"/>
      <c r="I452" s="30" t="n"/>
      <c r="J452" s="31" t="n"/>
      <c r="K452" s="31" t="n"/>
      <c r="L452" s="19">
        <f>IF(OR(K452="",J452="",J452=0),"",K452/J452)</f>
        <v/>
      </c>
      <c r="M452" s="20">
        <f>IF(AND(A452="",C452=""),"",IF(N452="No","Skipped",IF(K452="","Active",IF(K452&gt;0,"Win",IF(K452&lt;0,"Loss","Breakeven")))))</f>
        <v/>
      </c>
      <c r="N452" s="24" t="n"/>
      <c r="O452" s="21" t="n"/>
      <c r="P452" s="24" t="n"/>
      <c r="Q452" s="32" t="n"/>
      <c r="R452" s="24" t="n"/>
      <c r="S452" s="21" t="n"/>
      <c r="T452" s="21" t="n"/>
      <c r="U452" s="21" t="n"/>
      <c r="V452" s="24" t="n"/>
      <c r="W452" s="25">
        <f>IF(K452="","",SUM($K$2:K452))</f>
        <v/>
      </c>
      <c r="X452" s="25">
        <f>IF(W452="","",MAX(0,MAX($W$2:W452)))</f>
        <v/>
      </c>
      <c r="Y452" s="25">
        <f>IF(W452="","",W452-X452)</f>
        <v/>
      </c>
      <c r="Z452" s="20">
        <f>IF(A452="","",CHOOSE(WEEKDAY(A452,2),"Mon","Tue","Wed","Thu","Fri","Sat","Sun"))</f>
        <v/>
      </c>
      <c r="AA452" s="26">
        <f>IF(A452="","",DATE(YEAR(A452),MONTH(A452),1))</f>
        <v/>
      </c>
    </row>
    <row r="453">
      <c r="A453" s="27" t="n"/>
      <c r="B453" s="28" t="n"/>
      <c r="C453" s="24" t="n"/>
      <c r="D453" s="24" t="n"/>
      <c r="E453" s="24" t="n"/>
      <c r="F453" s="29" t="n"/>
      <c r="G453" s="29" t="n"/>
      <c r="H453" s="29" t="n"/>
      <c r="I453" s="30" t="n"/>
      <c r="J453" s="31" t="n"/>
      <c r="K453" s="31" t="n"/>
      <c r="L453" s="19">
        <f>IF(OR(K453="",J453="",J453=0),"",K453/J453)</f>
        <v/>
      </c>
      <c r="M453" s="20">
        <f>IF(AND(A453="",C453=""),"",IF(N453="No","Skipped",IF(K453="","Active",IF(K453&gt;0,"Win",IF(K453&lt;0,"Loss","Breakeven")))))</f>
        <v/>
      </c>
      <c r="N453" s="24" t="n"/>
      <c r="O453" s="21" t="n"/>
      <c r="P453" s="24" t="n"/>
      <c r="Q453" s="32" t="n"/>
      <c r="R453" s="24" t="n"/>
      <c r="S453" s="21" t="n"/>
      <c r="T453" s="21" t="n"/>
      <c r="U453" s="21" t="n"/>
      <c r="V453" s="24" t="n"/>
      <c r="W453" s="25">
        <f>IF(K453="","",SUM($K$2:K453))</f>
        <v/>
      </c>
      <c r="X453" s="25">
        <f>IF(W453="","",MAX(0,MAX($W$2:W453)))</f>
        <v/>
      </c>
      <c r="Y453" s="25">
        <f>IF(W453="","",W453-X453)</f>
        <v/>
      </c>
      <c r="Z453" s="20">
        <f>IF(A453="","",CHOOSE(WEEKDAY(A453,2),"Mon","Tue","Wed","Thu","Fri","Sat","Sun"))</f>
        <v/>
      </c>
      <c r="AA453" s="26">
        <f>IF(A453="","",DATE(YEAR(A453),MONTH(A453),1))</f>
        <v/>
      </c>
    </row>
    <row r="454">
      <c r="A454" s="27" t="n"/>
      <c r="B454" s="28" t="n"/>
      <c r="C454" s="24" t="n"/>
      <c r="D454" s="24" t="n"/>
      <c r="E454" s="24" t="n"/>
      <c r="F454" s="29" t="n"/>
      <c r="G454" s="29" t="n"/>
      <c r="H454" s="29" t="n"/>
      <c r="I454" s="30" t="n"/>
      <c r="J454" s="31" t="n"/>
      <c r="K454" s="31" t="n"/>
      <c r="L454" s="19">
        <f>IF(OR(K454="",J454="",J454=0),"",K454/J454)</f>
        <v/>
      </c>
      <c r="M454" s="20">
        <f>IF(AND(A454="",C454=""),"",IF(N454="No","Skipped",IF(K454="","Active",IF(K454&gt;0,"Win",IF(K454&lt;0,"Loss","Breakeven")))))</f>
        <v/>
      </c>
      <c r="N454" s="24" t="n"/>
      <c r="O454" s="21" t="n"/>
      <c r="P454" s="24" t="n"/>
      <c r="Q454" s="32" t="n"/>
      <c r="R454" s="24" t="n"/>
      <c r="S454" s="21" t="n"/>
      <c r="T454" s="21" t="n"/>
      <c r="U454" s="21" t="n"/>
      <c r="V454" s="24" t="n"/>
      <c r="W454" s="25">
        <f>IF(K454="","",SUM($K$2:K454))</f>
        <v/>
      </c>
      <c r="X454" s="25">
        <f>IF(W454="","",MAX(0,MAX($W$2:W454)))</f>
        <v/>
      </c>
      <c r="Y454" s="25">
        <f>IF(W454="","",W454-X454)</f>
        <v/>
      </c>
      <c r="Z454" s="20">
        <f>IF(A454="","",CHOOSE(WEEKDAY(A454,2),"Mon","Tue","Wed","Thu","Fri","Sat","Sun"))</f>
        <v/>
      </c>
      <c r="AA454" s="26">
        <f>IF(A454="","",DATE(YEAR(A454),MONTH(A454),1))</f>
        <v/>
      </c>
    </row>
    <row r="455">
      <c r="A455" s="27" t="n"/>
      <c r="B455" s="28" t="n"/>
      <c r="C455" s="24" t="n"/>
      <c r="D455" s="24" t="n"/>
      <c r="E455" s="24" t="n"/>
      <c r="F455" s="29" t="n"/>
      <c r="G455" s="29" t="n"/>
      <c r="H455" s="29" t="n"/>
      <c r="I455" s="30" t="n"/>
      <c r="J455" s="31" t="n"/>
      <c r="K455" s="31" t="n"/>
      <c r="L455" s="19">
        <f>IF(OR(K455="",J455="",J455=0),"",K455/J455)</f>
        <v/>
      </c>
      <c r="M455" s="20">
        <f>IF(AND(A455="",C455=""),"",IF(N455="No","Skipped",IF(K455="","Active",IF(K455&gt;0,"Win",IF(K455&lt;0,"Loss","Breakeven")))))</f>
        <v/>
      </c>
      <c r="N455" s="24" t="n"/>
      <c r="O455" s="21" t="n"/>
      <c r="P455" s="24" t="n"/>
      <c r="Q455" s="32" t="n"/>
      <c r="R455" s="24" t="n"/>
      <c r="S455" s="21" t="n"/>
      <c r="T455" s="21" t="n"/>
      <c r="U455" s="21" t="n"/>
      <c r="V455" s="24" t="n"/>
      <c r="W455" s="25">
        <f>IF(K455="","",SUM($K$2:K455))</f>
        <v/>
      </c>
      <c r="X455" s="25">
        <f>IF(W455="","",MAX(0,MAX($W$2:W455)))</f>
        <v/>
      </c>
      <c r="Y455" s="25">
        <f>IF(W455="","",W455-X455)</f>
        <v/>
      </c>
      <c r="Z455" s="20">
        <f>IF(A455="","",CHOOSE(WEEKDAY(A455,2),"Mon","Tue","Wed","Thu","Fri","Sat","Sun"))</f>
        <v/>
      </c>
      <c r="AA455" s="26">
        <f>IF(A455="","",DATE(YEAR(A455),MONTH(A455),1))</f>
        <v/>
      </c>
    </row>
    <row r="456">
      <c r="A456" s="27" t="n"/>
      <c r="B456" s="28" t="n"/>
      <c r="C456" s="24" t="n"/>
      <c r="D456" s="24" t="n"/>
      <c r="E456" s="24" t="n"/>
      <c r="F456" s="29" t="n"/>
      <c r="G456" s="29" t="n"/>
      <c r="H456" s="29" t="n"/>
      <c r="I456" s="30" t="n"/>
      <c r="J456" s="31" t="n"/>
      <c r="K456" s="31" t="n"/>
      <c r="L456" s="19">
        <f>IF(OR(K456="",J456="",J456=0),"",K456/J456)</f>
        <v/>
      </c>
      <c r="M456" s="20">
        <f>IF(AND(A456="",C456=""),"",IF(N456="No","Skipped",IF(K456="","Active",IF(K456&gt;0,"Win",IF(K456&lt;0,"Loss","Breakeven")))))</f>
        <v/>
      </c>
      <c r="N456" s="24" t="n"/>
      <c r="O456" s="21" t="n"/>
      <c r="P456" s="24" t="n"/>
      <c r="Q456" s="32" t="n"/>
      <c r="R456" s="24" t="n"/>
      <c r="S456" s="21" t="n"/>
      <c r="T456" s="21" t="n"/>
      <c r="U456" s="21" t="n"/>
      <c r="V456" s="24" t="n"/>
      <c r="W456" s="25">
        <f>IF(K456="","",SUM($K$2:K456))</f>
        <v/>
      </c>
      <c r="X456" s="25">
        <f>IF(W456="","",MAX(0,MAX($W$2:W456)))</f>
        <v/>
      </c>
      <c r="Y456" s="25">
        <f>IF(W456="","",W456-X456)</f>
        <v/>
      </c>
      <c r="Z456" s="20">
        <f>IF(A456="","",CHOOSE(WEEKDAY(A456,2),"Mon","Tue","Wed","Thu","Fri","Sat","Sun"))</f>
        <v/>
      </c>
      <c r="AA456" s="26">
        <f>IF(A456="","",DATE(YEAR(A456),MONTH(A456),1))</f>
        <v/>
      </c>
    </row>
    <row r="457">
      <c r="A457" s="27" t="n"/>
      <c r="B457" s="28" t="n"/>
      <c r="C457" s="24" t="n"/>
      <c r="D457" s="24" t="n"/>
      <c r="E457" s="24" t="n"/>
      <c r="F457" s="29" t="n"/>
      <c r="G457" s="29" t="n"/>
      <c r="H457" s="29" t="n"/>
      <c r="I457" s="30" t="n"/>
      <c r="J457" s="31" t="n"/>
      <c r="K457" s="31" t="n"/>
      <c r="L457" s="19">
        <f>IF(OR(K457="",J457="",J457=0),"",K457/J457)</f>
        <v/>
      </c>
      <c r="M457" s="20">
        <f>IF(AND(A457="",C457=""),"",IF(N457="No","Skipped",IF(K457="","Active",IF(K457&gt;0,"Win",IF(K457&lt;0,"Loss","Breakeven")))))</f>
        <v/>
      </c>
      <c r="N457" s="24" t="n"/>
      <c r="O457" s="21" t="n"/>
      <c r="P457" s="24" t="n"/>
      <c r="Q457" s="32" t="n"/>
      <c r="R457" s="24" t="n"/>
      <c r="S457" s="21" t="n"/>
      <c r="T457" s="21" t="n"/>
      <c r="U457" s="21" t="n"/>
      <c r="V457" s="24" t="n"/>
      <c r="W457" s="25">
        <f>IF(K457="","",SUM($K$2:K457))</f>
        <v/>
      </c>
      <c r="X457" s="25">
        <f>IF(W457="","",MAX(0,MAX($W$2:W457)))</f>
        <v/>
      </c>
      <c r="Y457" s="25">
        <f>IF(W457="","",W457-X457)</f>
        <v/>
      </c>
      <c r="Z457" s="20">
        <f>IF(A457="","",CHOOSE(WEEKDAY(A457,2),"Mon","Tue","Wed","Thu","Fri","Sat","Sun"))</f>
        <v/>
      </c>
      <c r="AA457" s="26">
        <f>IF(A457="","",DATE(YEAR(A457),MONTH(A457),1))</f>
        <v/>
      </c>
    </row>
    <row r="458">
      <c r="A458" s="27" t="n"/>
      <c r="B458" s="28" t="n"/>
      <c r="C458" s="24" t="n"/>
      <c r="D458" s="24" t="n"/>
      <c r="E458" s="24" t="n"/>
      <c r="F458" s="29" t="n"/>
      <c r="G458" s="29" t="n"/>
      <c r="H458" s="29" t="n"/>
      <c r="I458" s="30" t="n"/>
      <c r="J458" s="31" t="n"/>
      <c r="K458" s="31" t="n"/>
      <c r="L458" s="19">
        <f>IF(OR(K458="",J458="",J458=0),"",K458/J458)</f>
        <v/>
      </c>
      <c r="M458" s="20">
        <f>IF(AND(A458="",C458=""),"",IF(N458="No","Skipped",IF(K458="","Active",IF(K458&gt;0,"Win",IF(K458&lt;0,"Loss","Breakeven")))))</f>
        <v/>
      </c>
      <c r="N458" s="24" t="n"/>
      <c r="O458" s="21" t="n"/>
      <c r="P458" s="24" t="n"/>
      <c r="Q458" s="32" t="n"/>
      <c r="R458" s="24" t="n"/>
      <c r="S458" s="21" t="n"/>
      <c r="T458" s="21" t="n"/>
      <c r="U458" s="21" t="n"/>
      <c r="V458" s="24" t="n"/>
      <c r="W458" s="25">
        <f>IF(K458="","",SUM($K$2:K458))</f>
        <v/>
      </c>
      <c r="X458" s="25">
        <f>IF(W458="","",MAX(0,MAX($W$2:W458)))</f>
        <v/>
      </c>
      <c r="Y458" s="25">
        <f>IF(W458="","",W458-X458)</f>
        <v/>
      </c>
      <c r="Z458" s="20">
        <f>IF(A458="","",CHOOSE(WEEKDAY(A458,2),"Mon","Tue","Wed","Thu","Fri","Sat","Sun"))</f>
        <v/>
      </c>
      <c r="AA458" s="26">
        <f>IF(A458="","",DATE(YEAR(A458),MONTH(A458),1))</f>
        <v/>
      </c>
    </row>
    <row r="459">
      <c r="A459" s="27" t="n"/>
      <c r="B459" s="28" t="n"/>
      <c r="C459" s="24" t="n"/>
      <c r="D459" s="24" t="n"/>
      <c r="E459" s="24" t="n"/>
      <c r="F459" s="29" t="n"/>
      <c r="G459" s="29" t="n"/>
      <c r="H459" s="29" t="n"/>
      <c r="I459" s="30" t="n"/>
      <c r="J459" s="31" t="n"/>
      <c r="K459" s="31" t="n"/>
      <c r="L459" s="19">
        <f>IF(OR(K459="",J459="",J459=0),"",K459/J459)</f>
        <v/>
      </c>
      <c r="M459" s="20">
        <f>IF(AND(A459="",C459=""),"",IF(N459="No","Skipped",IF(K459="","Active",IF(K459&gt;0,"Win",IF(K459&lt;0,"Loss","Breakeven")))))</f>
        <v/>
      </c>
      <c r="N459" s="24" t="n"/>
      <c r="O459" s="21" t="n"/>
      <c r="P459" s="24" t="n"/>
      <c r="Q459" s="32" t="n"/>
      <c r="R459" s="24" t="n"/>
      <c r="S459" s="21" t="n"/>
      <c r="T459" s="21" t="n"/>
      <c r="U459" s="21" t="n"/>
      <c r="V459" s="24" t="n"/>
      <c r="W459" s="25">
        <f>IF(K459="","",SUM($K$2:K459))</f>
        <v/>
      </c>
      <c r="X459" s="25">
        <f>IF(W459="","",MAX(0,MAX($W$2:W459)))</f>
        <v/>
      </c>
      <c r="Y459" s="25">
        <f>IF(W459="","",W459-X459)</f>
        <v/>
      </c>
      <c r="Z459" s="20">
        <f>IF(A459="","",CHOOSE(WEEKDAY(A459,2),"Mon","Tue","Wed","Thu","Fri","Sat","Sun"))</f>
        <v/>
      </c>
      <c r="AA459" s="26">
        <f>IF(A459="","",DATE(YEAR(A459),MONTH(A459),1))</f>
        <v/>
      </c>
    </row>
    <row r="460">
      <c r="A460" s="27" t="n"/>
      <c r="B460" s="28" t="n"/>
      <c r="C460" s="24" t="n"/>
      <c r="D460" s="24" t="n"/>
      <c r="E460" s="24" t="n"/>
      <c r="F460" s="29" t="n"/>
      <c r="G460" s="29" t="n"/>
      <c r="H460" s="29" t="n"/>
      <c r="I460" s="30" t="n"/>
      <c r="J460" s="31" t="n"/>
      <c r="K460" s="31" t="n"/>
      <c r="L460" s="19">
        <f>IF(OR(K460="",J460="",J460=0),"",K460/J460)</f>
        <v/>
      </c>
      <c r="M460" s="20">
        <f>IF(AND(A460="",C460=""),"",IF(N460="No","Skipped",IF(K460="","Active",IF(K460&gt;0,"Win",IF(K460&lt;0,"Loss","Breakeven")))))</f>
        <v/>
      </c>
      <c r="N460" s="24" t="n"/>
      <c r="O460" s="21" t="n"/>
      <c r="P460" s="24" t="n"/>
      <c r="Q460" s="32" t="n"/>
      <c r="R460" s="24" t="n"/>
      <c r="S460" s="21" t="n"/>
      <c r="T460" s="21" t="n"/>
      <c r="U460" s="21" t="n"/>
      <c r="V460" s="24" t="n"/>
      <c r="W460" s="25">
        <f>IF(K460="","",SUM($K$2:K460))</f>
        <v/>
      </c>
      <c r="X460" s="25">
        <f>IF(W460="","",MAX(0,MAX($W$2:W460)))</f>
        <v/>
      </c>
      <c r="Y460" s="25">
        <f>IF(W460="","",W460-X460)</f>
        <v/>
      </c>
      <c r="Z460" s="20">
        <f>IF(A460="","",CHOOSE(WEEKDAY(A460,2),"Mon","Tue","Wed","Thu","Fri","Sat","Sun"))</f>
        <v/>
      </c>
      <c r="AA460" s="26">
        <f>IF(A460="","",DATE(YEAR(A460),MONTH(A460),1))</f>
        <v/>
      </c>
    </row>
    <row r="461">
      <c r="A461" s="27" t="n"/>
      <c r="B461" s="28" t="n"/>
      <c r="C461" s="24" t="n"/>
      <c r="D461" s="24" t="n"/>
      <c r="E461" s="24" t="n"/>
      <c r="F461" s="29" t="n"/>
      <c r="G461" s="29" t="n"/>
      <c r="H461" s="29" t="n"/>
      <c r="I461" s="30" t="n"/>
      <c r="J461" s="31" t="n"/>
      <c r="K461" s="31" t="n"/>
      <c r="L461" s="19">
        <f>IF(OR(K461="",J461="",J461=0),"",K461/J461)</f>
        <v/>
      </c>
      <c r="M461" s="20">
        <f>IF(AND(A461="",C461=""),"",IF(N461="No","Skipped",IF(K461="","Active",IF(K461&gt;0,"Win",IF(K461&lt;0,"Loss","Breakeven")))))</f>
        <v/>
      </c>
      <c r="N461" s="24" t="n"/>
      <c r="O461" s="21" t="n"/>
      <c r="P461" s="24" t="n"/>
      <c r="Q461" s="32" t="n"/>
      <c r="R461" s="24" t="n"/>
      <c r="S461" s="21" t="n"/>
      <c r="T461" s="21" t="n"/>
      <c r="U461" s="21" t="n"/>
      <c r="V461" s="24" t="n"/>
      <c r="W461" s="25">
        <f>IF(K461="","",SUM($K$2:K461))</f>
        <v/>
      </c>
      <c r="X461" s="25">
        <f>IF(W461="","",MAX(0,MAX($W$2:W461)))</f>
        <v/>
      </c>
      <c r="Y461" s="25">
        <f>IF(W461="","",W461-X461)</f>
        <v/>
      </c>
      <c r="Z461" s="20">
        <f>IF(A461="","",CHOOSE(WEEKDAY(A461,2),"Mon","Tue","Wed","Thu","Fri","Sat","Sun"))</f>
        <v/>
      </c>
      <c r="AA461" s="26">
        <f>IF(A461="","",DATE(YEAR(A461),MONTH(A461),1))</f>
        <v/>
      </c>
    </row>
    <row r="462">
      <c r="A462" s="27" t="n"/>
      <c r="B462" s="28" t="n"/>
      <c r="C462" s="24" t="n"/>
      <c r="D462" s="24" t="n"/>
      <c r="E462" s="24" t="n"/>
      <c r="F462" s="29" t="n"/>
      <c r="G462" s="29" t="n"/>
      <c r="H462" s="29" t="n"/>
      <c r="I462" s="30" t="n"/>
      <c r="J462" s="31" t="n"/>
      <c r="K462" s="31" t="n"/>
      <c r="L462" s="19">
        <f>IF(OR(K462="",J462="",J462=0),"",K462/J462)</f>
        <v/>
      </c>
      <c r="M462" s="20">
        <f>IF(AND(A462="",C462=""),"",IF(N462="No","Skipped",IF(K462="","Active",IF(K462&gt;0,"Win",IF(K462&lt;0,"Loss","Breakeven")))))</f>
        <v/>
      </c>
      <c r="N462" s="24" t="n"/>
      <c r="O462" s="21" t="n"/>
      <c r="P462" s="24" t="n"/>
      <c r="Q462" s="32" t="n"/>
      <c r="R462" s="24" t="n"/>
      <c r="S462" s="21" t="n"/>
      <c r="T462" s="21" t="n"/>
      <c r="U462" s="21" t="n"/>
      <c r="V462" s="24" t="n"/>
      <c r="W462" s="25">
        <f>IF(K462="","",SUM($K$2:K462))</f>
        <v/>
      </c>
      <c r="X462" s="25">
        <f>IF(W462="","",MAX(0,MAX($W$2:W462)))</f>
        <v/>
      </c>
      <c r="Y462" s="25">
        <f>IF(W462="","",W462-X462)</f>
        <v/>
      </c>
      <c r="Z462" s="20">
        <f>IF(A462="","",CHOOSE(WEEKDAY(A462,2),"Mon","Tue","Wed","Thu","Fri","Sat","Sun"))</f>
        <v/>
      </c>
      <c r="AA462" s="26">
        <f>IF(A462="","",DATE(YEAR(A462),MONTH(A462),1))</f>
        <v/>
      </c>
    </row>
    <row r="463">
      <c r="A463" s="27" t="n"/>
      <c r="B463" s="28" t="n"/>
      <c r="C463" s="24" t="n"/>
      <c r="D463" s="24" t="n"/>
      <c r="E463" s="24" t="n"/>
      <c r="F463" s="29" t="n"/>
      <c r="G463" s="29" t="n"/>
      <c r="H463" s="29" t="n"/>
      <c r="I463" s="30" t="n"/>
      <c r="J463" s="31" t="n"/>
      <c r="K463" s="31" t="n"/>
      <c r="L463" s="19">
        <f>IF(OR(K463="",J463="",J463=0),"",K463/J463)</f>
        <v/>
      </c>
      <c r="M463" s="20">
        <f>IF(AND(A463="",C463=""),"",IF(N463="No","Skipped",IF(K463="","Active",IF(K463&gt;0,"Win",IF(K463&lt;0,"Loss","Breakeven")))))</f>
        <v/>
      </c>
      <c r="N463" s="24" t="n"/>
      <c r="O463" s="21" t="n"/>
      <c r="P463" s="24" t="n"/>
      <c r="Q463" s="32" t="n"/>
      <c r="R463" s="24" t="n"/>
      <c r="S463" s="21" t="n"/>
      <c r="T463" s="21" t="n"/>
      <c r="U463" s="21" t="n"/>
      <c r="V463" s="24" t="n"/>
      <c r="W463" s="25">
        <f>IF(K463="","",SUM($K$2:K463))</f>
        <v/>
      </c>
      <c r="X463" s="25">
        <f>IF(W463="","",MAX(0,MAX($W$2:W463)))</f>
        <v/>
      </c>
      <c r="Y463" s="25">
        <f>IF(W463="","",W463-X463)</f>
        <v/>
      </c>
      <c r="Z463" s="20">
        <f>IF(A463="","",CHOOSE(WEEKDAY(A463,2),"Mon","Tue","Wed","Thu","Fri","Sat","Sun"))</f>
        <v/>
      </c>
      <c r="AA463" s="26">
        <f>IF(A463="","",DATE(YEAR(A463),MONTH(A463),1))</f>
        <v/>
      </c>
    </row>
    <row r="464">
      <c r="A464" s="27" t="n"/>
      <c r="B464" s="28" t="n"/>
      <c r="C464" s="24" t="n"/>
      <c r="D464" s="24" t="n"/>
      <c r="E464" s="24" t="n"/>
      <c r="F464" s="29" t="n"/>
      <c r="G464" s="29" t="n"/>
      <c r="H464" s="29" t="n"/>
      <c r="I464" s="30" t="n"/>
      <c r="J464" s="31" t="n"/>
      <c r="K464" s="31" t="n"/>
      <c r="L464" s="19">
        <f>IF(OR(K464="",J464="",J464=0),"",K464/J464)</f>
        <v/>
      </c>
      <c r="M464" s="20">
        <f>IF(AND(A464="",C464=""),"",IF(N464="No","Skipped",IF(K464="","Active",IF(K464&gt;0,"Win",IF(K464&lt;0,"Loss","Breakeven")))))</f>
        <v/>
      </c>
      <c r="N464" s="24" t="n"/>
      <c r="O464" s="21" t="n"/>
      <c r="P464" s="24" t="n"/>
      <c r="Q464" s="32" t="n"/>
      <c r="R464" s="24" t="n"/>
      <c r="S464" s="21" t="n"/>
      <c r="T464" s="21" t="n"/>
      <c r="U464" s="21" t="n"/>
      <c r="V464" s="24" t="n"/>
      <c r="W464" s="25">
        <f>IF(K464="","",SUM($K$2:K464))</f>
        <v/>
      </c>
      <c r="X464" s="25">
        <f>IF(W464="","",MAX(0,MAX($W$2:W464)))</f>
        <v/>
      </c>
      <c r="Y464" s="25">
        <f>IF(W464="","",W464-X464)</f>
        <v/>
      </c>
      <c r="Z464" s="20">
        <f>IF(A464="","",CHOOSE(WEEKDAY(A464,2),"Mon","Tue","Wed","Thu","Fri","Sat","Sun"))</f>
        <v/>
      </c>
      <c r="AA464" s="26">
        <f>IF(A464="","",DATE(YEAR(A464),MONTH(A464),1))</f>
        <v/>
      </c>
    </row>
    <row r="465">
      <c r="A465" s="27" t="n"/>
      <c r="B465" s="28" t="n"/>
      <c r="C465" s="24" t="n"/>
      <c r="D465" s="24" t="n"/>
      <c r="E465" s="24" t="n"/>
      <c r="F465" s="29" t="n"/>
      <c r="G465" s="29" t="n"/>
      <c r="H465" s="29" t="n"/>
      <c r="I465" s="30" t="n"/>
      <c r="J465" s="31" t="n"/>
      <c r="K465" s="31" t="n"/>
      <c r="L465" s="19">
        <f>IF(OR(K465="",J465="",J465=0),"",K465/J465)</f>
        <v/>
      </c>
      <c r="M465" s="20">
        <f>IF(AND(A465="",C465=""),"",IF(N465="No","Skipped",IF(K465="","Active",IF(K465&gt;0,"Win",IF(K465&lt;0,"Loss","Breakeven")))))</f>
        <v/>
      </c>
      <c r="N465" s="24" t="n"/>
      <c r="O465" s="21" t="n"/>
      <c r="P465" s="24" t="n"/>
      <c r="Q465" s="32" t="n"/>
      <c r="R465" s="24" t="n"/>
      <c r="S465" s="21" t="n"/>
      <c r="T465" s="21" t="n"/>
      <c r="U465" s="21" t="n"/>
      <c r="V465" s="24" t="n"/>
      <c r="W465" s="25">
        <f>IF(K465="","",SUM($K$2:K465))</f>
        <v/>
      </c>
      <c r="X465" s="25">
        <f>IF(W465="","",MAX(0,MAX($W$2:W465)))</f>
        <v/>
      </c>
      <c r="Y465" s="25">
        <f>IF(W465="","",W465-X465)</f>
        <v/>
      </c>
      <c r="Z465" s="20">
        <f>IF(A465="","",CHOOSE(WEEKDAY(A465,2),"Mon","Tue","Wed","Thu","Fri","Sat","Sun"))</f>
        <v/>
      </c>
      <c r="AA465" s="26">
        <f>IF(A465="","",DATE(YEAR(A465),MONTH(A465),1))</f>
        <v/>
      </c>
    </row>
    <row r="466">
      <c r="A466" s="27" t="n"/>
      <c r="B466" s="28" t="n"/>
      <c r="C466" s="24" t="n"/>
      <c r="D466" s="24" t="n"/>
      <c r="E466" s="24" t="n"/>
      <c r="F466" s="29" t="n"/>
      <c r="G466" s="29" t="n"/>
      <c r="H466" s="29" t="n"/>
      <c r="I466" s="30" t="n"/>
      <c r="J466" s="31" t="n"/>
      <c r="K466" s="31" t="n"/>
      <c r="L466" s="19">
        <f>IF(OR(K466="",J466="",J466=0),"",K466/J466)</f>
        <v/>
      </c>
      <c r="M466" s="20">
        <f>IF(AND(A466="",C466=""),"",IF(N466="No","Skipped",IF(K466="","Active",IF(K466&gt;0,"Win",IF(K466&lt;0,"Loss","Breakeven")))))</f>
        <v/>
      </c>
      <c r="N466" s="24" t="n"/>
      <c r="O466" s="21" t="n"/>
      <c r="P466" s="24" t="n"/>
      <c r="Q466" s="32" t="n"/>
      <c r="R466" s="24" t="n"/>
      <c r="S466" s="21" t="n"/>
      <c r="T466" s="21" t="n"/>
      <c r="U466" s="21" t="n"/>
      <c r="V466" s="24" t="n"/>
      <c r="W466" s="25">
        <f>IF(K466="","",SUM($K$2:K466))</f>
        <v/>
      </c>
      <c r="X466" s="25">
        <f>IF(W466="","",MAX(0,MAX($W$2:W466)))</f>
        <v/>
      </c>
      <c r="Y466" s="25">
        <f>IF(W466="","",W466-X466)</f>
        <v/>
      </c>
      <c r="Z466" s="20">
        <f>IF(A466="","",CHOOSE(WEEKDAY(A466,2),"Mon","Tue","Wed","Thu","Fri","Sat","Sun"))</f>
        <v/>
      </c>
      <c r="AA466" s="26">
        <f>IF(A466="","",DATE(YEAR(A466),MONTH(A466),1))</f>
        <v/>
      </c>
    </row>
    <row r="467">
      <c r="A467" s="27" t="n"/>
      <c r="B467" s="28" t="n"/>
      <c r="C467" s="24" t="n"/>
      <c r="D467" s="24" t="n"/>
      <c r="E467" s="24" t="n"/>
      <c r="F467" s="29" t="n"/>
      <c r="G467" s="29" t="n"/>
      <c r="H467" s="29" t="n"/>
      <c r="I467" s="30" t="n"/>
      <c r="J467" s="31" t="n"/>
      <c r="K467" s="31" t="n"/>
      <c r="L467" s="19">
        <f>IF(OR(K467="",J467="",J467=0),"",K467/J467)</f>
        <v/>
      </c>
      <c r="M467" s="20">
        <f>IF(AND(A467="",C467=""),"",IF(N467="No","Skipped",IF(K467="","Active",IF(K467&gt;0,"Win",IF(K467&lt;0,"Loss","Breakeven")))))</f>
        <v/>
      </c>
      <c r="N467" s="24" t="n"/>
      <c r="O467" s="21" t="n"/>
      <c r="P467" s="24" t="n"/>
      <c r="Q467" s="32" t="n"/>
      <c r="R467" s="24" t="n"/>
      <c r="S467" s="21" t="n"/>
      <c r="T467" s="21" t="n"/>
      <c r="U467" s="21" t="n"/>
      <c r="V467" s="24" t="n"/>
      <c r="W467" s="25">
        <f>IF(K467="","",SUM($K$2:K467))</f>
        <v/>
      </c>
      <c r="X467" s="25">
        <f>IF(W467="","",MAX(0,MAX($W$2:W467)))</f>
        <v/>
      </c>
      <c r="Y467" s="25">
        <f>IF(W467="","",W467-X467)</f>
        <v/>
      </c>
      <c r="Z467" s="20">
        <f>IF(A467="","",CHOOSE(WEEKDAY(A467,2),"Mon","Tue","Wed","Thu","Fri","Sat","Sun"))</f>
        <v/>
      </c>
      <c r="AA467" s="26">
        <f>IF(A467="","",DATE(YEAR(A467),MONTH(A467),1))</f>
        <v/>
      </c>
    </row>
    <row r="468">
      <c r="A468" s="27" t="n"/>
      <c r="B468" s="28" t="n"/>
      <c r="C468" s="24" t="n"/>
      <c r="D468" s="24" t="n"/>
      <c r="E468" s="24" t="n"/>
      <c r="F468" s="29" t="n"/>
      <c r="G468" s="29" t="n"/>
      <c r="H468" s="29" t="n"/>
      <c r="I468" s="30" t="n"/>
      <c r="J468" s="31" t="n"/>
      <c r="K468" s="31" t="n"/>
      <c r="L468" s="19">
        <f>IF(OR(K468="",J468="",J468=0),"",K468/J468)</f>
        <v/>
      </c>
      <c r="M468" s="20">
        <f>IF(AND(A468="",C468=""),"",IF(N468="No","Skipped",IF(K468="","Active",IF(K468&gt;0,"Win",IF(K468&lt;0,"Loss","Breakeven")))))</f>
        <v/>
      </c>
      <c r="N468" s="24" t="n"/>
      <c r="O468" s="21" t="n"/>
      <c r="P468" s="24" t="n"/>
      <c r="Q468" s="32" t="n"/>
      <c r="R468" s="24" t="n"/>
      <c r="S468" s="21" t="n"/>
      <c r="T468" s="21" t="n"/>
      <c r="U468" s="21" t="n"/>
      <c r="V468" s="24" t="n"/>
      <c r="W468" s="25">
        <f>IF(K468="","",SUM($K$2:K468))</f>
        <v/>
      </c>
      <c r="X468" s="25">
        <f>IF(W468="","",MAX(0,MAX($W$2:W468)))</f>
        <v/>
      </c>
      <c r="Y468" s="25">
        <f>IF(W468="","",W468-X468)</f>
        <v/>
      </c>
      <c r="Z468" s="20">
        <f>IF(A468="","",CHOOSE(WEEKDAY(A468,2),"Mon","Tue","Wed","Thu","Fri","Sat","Sun"))</f>
        <v/>
      </c>
      <c r="AA468" s="26">
        <f>IF(A468="","",DATE(YEAR(A468),MONTH(A468),1))</f>
        <v/>
      </c>
    </row>
    <row r="469">
      <c r="A469" s="27" t="n"/>
      <c r="B469" s="28" t="n"/>
      <c r="C469" s="24" t="n"/>
      <c r="D469" s="24" t="n"/>
      <c r="E469" s="24" t="n"/>
      <c r="F469" s="29" t="n"/>
      <c r="G469" s="29" t="n"/>
      <c r="H469" s="29" t="n"/>
      <c r="I469" s="30" t="n"/>
      <c r="J469" s="31" t="n"/>
      <c r="K469" s="31" t="n"/>
      <c r="L469" s="19">
        <f>IF(OR(K469="",J469="",J469=0),"",K469/J469)</f>
        <v/>
      </c>
      <c r="M469" s="20">
        <f>IF(AND(A469="",C469=""),"",IF(N469="No","Skipped",IF(K469="","Active",IF(K469&gt;0,"Win",IF(K469&lt;0,"Loss","Breakeven")))))</f>
        <v/>
      </c>
      <c r="N469" s="24" t="n"/>
      <c r="O469" s="21" t="n"/>
      <c r="P469" s="24" t="n"/>
      <c r="Q469" s="32" t="n"/>
      <c r="R469" s="24" t="n"/>
      <c r="S469" s="21" t="n"/>
      <c r="T469" s="21" t="n"/>
      <c r="U469" s="21" t="n"/>
      <c r="V469" s="24" t="n"/>
      <c r="W469" s="25">
        <f>IF(K469="","",SUM($K$2:K469))</f>
        <v/>
      </c>
      <c r="X469" s="25">
        <f>IF(W469="","",MAX(0,MAX($W$2:W469)))</f>
        <v/>
      </c>
      <c r="Y469" s="25">
        <f>IF(W469="","",W469-X469)</f>
        <v/>
      </c>
      <c r="Z469" s="20">
        <f>IF(A469="","",CHOOSE(WEEKDAY(A469,2),"Mon","Tue","Wed","Thu","Fri","Sat","Sun"))</f>
        <v/>
      </c>
      <c r="AA469" s="26">
        <f>IF(A469="","",DATE(YEAR(A469),MONTH(A469),1))</f>
        <v/>
      </c>
    </row>
    <row r="470">
      <c r="A470" s="27" t="n"/>
      <c r="B470" s="28" t="n"/>
      <c r="C470" s="24" t="n"/>
      <c r="D470" s="24" t="n"/>
      <c r="E470" s="24" t="n"/>
      <c r="F470" s="29" t="n"/>
      <c r="G470" s="29" t="n"/>
      <c r="H470" s="29" t="n"/>
      <c r="I470" s="30" t="n"/>
      <c r="J470" s="31" t="n"/>
      <c r="K470" s="31" t="n"/>
      <c r="L470" s="19">
        <f>IF(OR(K470="",J470="",J470=0),"",K470/J470)</f>
        <v/>
      </c>
      <c r="M470" s="20">
        <f>IF(AND(A470="",C470=""),"",IF(N470="No","Skipped",IF(K470="","Active",IF(K470&gt;0,"Win",IF(K470&lt;0,"Loss","Breakeven")))))</f>
        <v/>
      </c>
      <c r="N470" s="24" t="n"/>
      <c r="O470" s="21" t="n"/>
      <c r="P470" s="24" t="n"/>
      <c r="Q470" s="32" t="n"/>
      <c r="R470" s="24" t="n"/>
      <c r="S470" s="21" t="n"/>
      <c r="T470" s="21" t="n"/>
      <c r="U470" s="21" t="n"/>
      <c r="V470" s="24" t="n"/>
      <c r="W470" s="25">
        <f>IF(K470="","",SUM($K$2:K470))</f>
        <v/>
      </c>
      <c r="X470" s="25">
        <f>IF(W470="","",MAX(0,MAX($W$2:W470)))</f>
        <v/>
      </c>
      <c r="Y470" s="25">
        <f>IF(W470="","",W470-X470)</f>
        <v/>
      </c>
      <c r="Z470" s="20">
        <f>IF(A470="","",CHOOSE(WEEKDAY(A470,2),"Mon","Tue","Wed","Thu","Fri","Sat","Sun"))</f>
        <v/>
      </c>
      <c r="AA470" s="26">
        <f>IF(A470="","",DATE(YEAR(A470),MONTH(A470),1))</f>
        <v/>
      </c>
    </row>
    <row r="471">
      <c r="A471" s="27" t="n"/>
      <c r="B471" s="28" t="n"/>
      <c r="C471" s="24" t="n"/>
      <c r="D471" s="24" t="n"/>
      <c r="E471" s="24" t="n"/>
      <c r="F471" s="29" t="n"/>
      <c r="G471" s="29" t="n"/>
      <c r="H471" s="29" t="n"/>
      <c r="I471" s="30" t="n"/>
      <c r="J471" s="31" t="n"/>
      <c r="K471" s="31" t="n"/>
      <c r="L471" s="19">
        <f>IF(OR(K471="",J471="",J471=0),"",K471/J471)</f>
        <v/>
      </c>
      <c r="M471" s="20">
        <f>IF(AND(A471="",C471=""),"",IF(N471="No","Skipped",IF(K471="","Active",IF(K471&gt;0,"Win",IF(K471&lt;0,"Loss","Breakeven")))))</f>
        <v/>
      </c>
      <c r="N471" s="24" t="n"/>
      <c r="O471" s="21" t="n"/>
      <c r="P471" s="24" t="n"/>
      <c r="Q471" s="32" t="n"/>
      <c r="R471" s="24" t="n"/>
      <c r="S471" s="21" t="n"/>
      <c r="T471" s="21" t="n"/>
      <c r="U471" s="21" t="n"/>
      <c r="V471" s="24" t="n"/>
      <c r="W471" s="25">
        <f>IF(K471="","",SUM($K$2:K471))</f>
        <v/>
      </c>
      <c r="X471" s="25">
        <f>IF(W471="","",MAX(0,MAX($W$2:W471)))</f>
        <v/>
      </c>
      <c r="Y471" s="25">
        <f>IF(W471="","",W471-X471)</f>
        <v/>
      </c>
      <c r="Z471" s="20">
        <f>IF(A471="","",CHOOSE(WEEKDAY(A471,2),"Mon","Tue","Wed","Thu","Fri","Sat","Sun"))</f>
        <v/>
      </c>
      <c r="AA471" s="26">
        <f>IF(A471="","",DATE(YEAR(A471),MONTH(A471),1))</f>
        <v/>
      </c>
    </row>
    <row r="472">
      <c r="A472" s="27" t="n"/>
      <c r="B472" s="28" t="n"/>
      <c r="C472" s="24" t="n"/>
      <c r="D472" s="24" t="n"/>
      <c r="E472" s="24" t="n"/>
      <c r="F472" s="29" t="n"/>
      <c r="G472" s="29" t="n"/>
      <c r="H472" s="29" t="n"/>
      <c r="I472" s="30" t="n"/>
      <c r="J472" s="31" t="n"/>
      <c r="K472" s="31" t="n"/>
      <c r="L472" s="19">
        <f>IF(OR(K472="",J472="",J472=0),"",K472/J472)</f>
        <v/>
      </c>
      <c r="M472" s="20">
        <f>IF(AND(A472="",C472=""),"",IF(N472="No","Skipped",IF(K472="","Active",IF(K472&gt;0,"Win",IF(K472&lt;0,"Loss","Breakeven")))))</f>
        <v/>
      </c>
      <c r="N472" s="24" t="n"/>
      <c r="O472" s="21" t="n"/>
      <c r="P472" s="24" t="n"/>
      <c r="Q472" s="32" t="n"/>
      <c r="R472" s="24" t="n"/>
      <c r="S472" s="21" t="n"/>
      <c r="T472" s="21" t="n"/>
      <c r="U472" s="21" t="n"/>
      <c r="V472" s="24" t="n"/>
      <c r="W472" s="25">
        <f>IF(K472="","",SUM($K$2:K472))</f>
        <v/>
      </c>
      <c r="X472" s="25">
        <f>IF(W472="","",MAX(0,MAX($W$2:W472)))</f>
        <v/>
      </c>
      <c r="Y472" s="25">
        <f>IF(W472="","",W472-X472)</f>
        <v/>
      </c>
      <c r="Z472" s="20">
        <f>IF(A472="","",CHOOSE(WEEKDAY(A472,2),"Mon","Tue","Wed","Thu","Fri","Sat","Sun"))</f>
        <v/>
      </c>
      <c r="AA472" s="26">
        <f>IF(A472="","",DATE(YEAR(A472),MONTH(A472),1))</f>
        <v/>
      </c>
    </row>
    <row r="473">
      <c r="A473" s="27" t="n"/>
      <c r="B473" s="28" t="n"/>
      <c r="C473" s="24" t="n"/>
      <c r="D473" s="24" t="n"/>
      <c r="E473" s="24" t="n"/>
      <c r="F473" s="29" t="n"/>
      <c r="G473" s="29" t="n"/>
      <c r="H473" s="29" t="n"/>
      <c r="I473" s="30" t="n"/>
      <c r="J473" s="31" t="n"/>
      <c r="K473" s="31" t="n"/>
      <c r="L473" s="19">
        <f>IF(OR(K473="",J473="",J473=0),"",K473/J473)</f>
        <v/>
      </c>
      <c r="M473" s="20">
        <f>IF(AND(A473="",C473=""),"",IF(N473="No","Skipped",IF(K473="","Active",IF(K473&gt;0,"Win",IF(K473&lt;0,"Loss","Breakeven")))))</f>
        <v/>
      </c>
      <c r="N473" s="24" t="n"/>
      <c r="O473" s="21" t="n"/>
      <c r="P473" s="24" t="n"/>
      <c r="Q473" s="32" t="n"/>
      <c r="R473" s="24" t="n"/>
      <c r="S473" s="21" t="n"/>
      <c r="T473" s="21" t="n"/>
      <c r="U473" s="21" t="n"/>
      <c r="V473" s="24" t="n"/>
      <c r="W473" s="25">
        <f>IF(K473="","",SUM($K$2:K473))</f>
        <v/>
      </c>
      <c r="X473" s="25">
        <f>IF(W473="","",MAX(0,MAX($W$2:W473)))</f>
        <v/>
      </c>
      <c r="Y473" s="25">
        <f>IF(W473="","",W473-X473)</f>
        <v/>
      </c>
      <c r="Z473" s="20">
        <f>IF(A473="","",CHOOSE(WEEKDAY(A473,2),"Mon","Tue","Wed","Thu","Fri","Sat","Sun"))</f>
        <v/>
      </c>
      <c r="AA473" s="26">
        <f>IF(A473="","",DATE(YEAR(A473),MONTH(A473),1))</f>
        <v/>
      </c>
    </row>
    <row r="474">
      <c r="A474" s="27" t="n"/>
      <c r="B474" s="28" t="n"/>
      <c r="C474" s="24" t="n"/>
      <c r="D474" s="24" t="n"/>
      <c r="E474" s="24" t="n"/>
      <c r="F474" s="29" t="n"/>
      <c r="G474" s="29" t="n"/>
      <c r="H474" s="29" t="n"/>
      <c r="I474" s="30" t="n"/>
      <c r="J474" s="31" t="n"/>
      <c r="K474" s="31" t="n"/>
      <c r="L474" s="19">
        <f>IF(OR(K474="",J474="",J474=0),"",K474/J474)</f>
        <v/>
      </c>
      <c r="M474" s="20">
        <f>IF(AND(A474="",C474=""),"",IF(N474="No","Skipped",IF(K474="","Active",IF(K474&gt;0,"Win",IF(K474&lt;0,"Loss","Breakeven")))))</f>
        <v/>
      </c>
      <c r="N474" s="24" t="n"/>
      <c r="O474" s="21" t="n"/>
      <c r="P474" s="24" t="n"/>
      <c r="Q474" s="32" t="n"/>
      <c r="R474" s="24" t="n"/>
      <c r="S474" s="21" t="n"/>
      <c r="T474" s="21" t="n"/>
      <c r="U474" s="21" t="n"/>
      <c r="V474" s="24" t="n"/>
      <c r="W474" s="25">
        <f>IF(K474="","",SUM($K$2:K474))</f>
        <v/>
      </c>
      <c r="X474" s="25">
        <f>IF(W474="","",MAX(0,MAX($W$2:W474)))</f>
        <v/>
      </c>
      <c r="Y474" s="25">
        <f>IF(W474="","",W474-X474)</f>
        <v/>
      </c>
      <c r="Z474" s="20">
        <f>IF(A474="","",CHOOSE(WEEKDAY(A474,2),"Mon","Tue","Wed","Thu","Fri","Sat","Sun"))</f>
        <v/>
      </c>
      <c r="AA474" s="26">
        <f>IF(A474="","",DATE(YEAR(A474),MONTH(A474),1))</f>
        <v/>
      </c>
    </row>
    <row r="475">
      <c r="A475" s="27" t="n"/>
      <c r="B475" s="28" t="n"/>
      <c r="C475" s="24" t="n"/>
      <c r="D475" s="24" t="n"/>
      <c r="E475" s="24" t="n"/>
      <c r="F475" s="29" t="n"/>
      <c r="G475" s="29" t="n"/>
      <c r="H475" s="29" t="n"/>
      <c r="I475" s="30" t="n"/>
      <c r="J475" s="31" t="n"/>
      <c r="K475" s="31" t="n"/>
      <c r="L475" s="19">
        <f>IF(OR(K475="",J475="",J475=0),"",K475/J475)</f>
        <v/>
      </c>
      <c r="M475" s="20">
        <f>IF(AND(A475="",C475=""),"",IF(N475="No","Skipped",IF(K475="","Active",IF(K475&gt;0,"Win",IF(K475&lt;0,"Loss","Breakeven")))))</f>
        <v/>
      </c>
      <c r="N475" s="24" t="n"/>
      <c r="O475" s="21" t="n"/>
      <c r="P475" s="24" t="n"/>
      <c r="Q475" s="32" t="n"/>
      <c r="R475" s="24" t="n"/>
      <c r="S475" s="21" t="n"/>
      <c r="T475" s="21" t="n"/>
      <c r="U475" s="21" t="n"/>
      <c r="V475" s="24" t="n"/>
      <c r="W475" s="25">
        <f>IF(K475="","",SUM($K$2:K475))</f>
        <v/>
      </c>
      <c r="X475" s="25">
        <f>IF(W475="","",MAX(0,MAX($W$2:W475)))</f>
        <v/>
      </c>
      <c r="Y475" s="25">
        <f>IF(W475="","",W475-X475)</f>
        <v/>
      </c>
      <c r="Z475" s="20">
        <f>IF(A475="","",CHOOSE(WEEKDAY(A475,2),"Mon","Tue","Wed","Thu","Fri","Sat","Sun"))</f>
        <v/>
      </c>
      <c r="AA475" s="26">
        <f>IF(A475="","",DATE(YEAR(A475),MONTH(A475),1))</f>
        <v/>
      </c>
    </row>
    <row r="476">
      <c r="A476" s="27" t="n"/>
      <c r="B476" s="28" t="n"/>
      <c r="C476" s="24" t="n"/>
      <c r="D476" s="24" t="n"/>
      <c r="E476" s="24" t="n"/>
      <c r="F476" s="29" t="n"/>
      <c r="G476" s="29" t="n"/>
      <c r="H476" s="29" t="n"/>
      <c r="I476" s="30" t="n"/>
      <c r="J476" s="31" t="n"/>
      <c r="K476" s="31" t="n"/>
      <c r="L476" s="19">
        <f>IF(OR(K476="",J476="",J476=0),"",K476/J476)</f>
        <v/>
      </c>
      <c r="M476" s="20">
        <f>IF(AND(A476="",C476=""),"",IF(N476="No","Skipped",IF(K476="","Active",IF(K476&gt;0,"Win",IF(K476&lt;0,"Loss","Breakeven")))))</f>
        <v/>
      </c>
      <c r="N476" s="24" t="n"/>
      <c r="O476" s="21" t="n"/>
      <c r="P476" s="24" t="n"/>
      <c r="Q476" s="32" t="n"/>
      <c r="R476" s="24" t="n"/>
      <c r="S476" s="21" t="n"/>
      <c r="T476" s="21" t="n"/>
      <c r="U476" s="21" t="n"/>
      <c r="V476" s="24" t="n"/>
      <c r="W476" s="25">
        <f>IF(K476="","",SUM($K$2:K476))</f>
        <v/>
      </c>
      <c r="X476" s="25">
        <f>IF(W476="","",MAX(0,MAX($W$2:W476)))</f>
        <v/>
      </c>
      <c r="Y476" s="25">
        <f>IF(W476="","",W476-X476)</f>
        <v/>
      </c>
      <c r="Z476" s="20">
        <f>IF(A476="","",CHOOSE(WEEKDAY(A476,2),"Mon","Tue","Wed","Thu","Fri","Sat","Sun"))</f>
        <v/>
      </c>
      <c r="AA476" s="26">
        <f>IF(A476="","",DATE(YEAR(A476),MONTH(A476),1))</f>
        <v/>
      </c>
    </row>
    <row r="477">
      <c r="A477" s="27" t="n"/>
      <c r="B477" s="28" t="n"/>
      <c r="C477" s="24" t="n"/>
      <c r="D477" s="24" t="n"/>
      <c r="E477" s="24" t="n"/>
      <c r="F477" s="29" t="n"/>
      <c r="G477" s="29" t="n"/>
      <c r="H477" s="29" t="n"/>
      <c r="I477" s="30" t="n"/>
      <c r="J477" s="31" t="n"/>
      <c r="K477" s="31" t="n"/>
      <c r="L477" s="19">
        <f>IF(OR(K477="",J477="",J477=0),"",K477/J477)</f>
        <v/>
      </c>
      <c r="M477" s="20">
        <f>IF(AND(A477="",C477=""),"",IF(N477="No","Skipped",IF(K477="","Active",IF(K477&gt;0,"Win",IF(K477&lt;0,"Loss","Breakeven")))))</f>
        <v/>
      </c>
      <c r="N477" s="24" t="n"/>
      <c r="O477" s="21" t="n"/>
      <c r="P477" s="24" t="n"/>
      <c r="Q477" s="32" t="n"/>
      <c r="R477" s="24" t="n"/>
      <c r="S477" s="21" t="n"/>
      <c r="T477" s="21" t="n"/>
      <c r="U477" s="21" t="n"/>
      <c r="V477" s="24" t="n"/>
      <c r="W477" s="25">
        <f>IF(K477="","",SUM($K$2:K477))</f>
        <v/>
      </c>
      <c r="X477" s="25">
        <f>IF(W477="","",MAX(0,MAX($W$2:W477)))</f>
        <v/>
      </c>
      <c r="Y477" s="25">
        <f>IF(W477="","",W477-X477)</f>
        <v/>
      </c>
      <c r="Z477" s="20">
        <f>IF(A477="","",CHOOSE(WEEKDAY(A477,2),"Mon","Tue","Wed","Thu","Fri","Sat","Sun"))</f>
        <v/>
      </c>
      <c r="AA477" s="26">
        <f>IF(A477="","",DATE(YEAR(A477),MONTH(A477),1))</f>
        <v/>
      </c>
    </row>
    <row r="478">
      <c r="A478" s="27" t="n"/>
      <c r="B478" s="28" t="n"/>
      <c r="C478" s="24" t="n"/>
      <c r="D478" s="24" t="n"/>
      <c r="E478" s="24" t="n"/>
      <c r="F478" s="29" t="n"/>
      <c r="G478" s="29" t="n"/>
      <c r="H478" s="29" t="n"/>
      <c r="I478" s="30" t="n"/>
      <c r="J478" s="31" t="n"/>
      <c r="K478" s="31" t="n"/>
      <c r="L478" s="19">
        <f>IF(OR(K478="",J478="",J478=0),"",K478/J478)</f>
        <v/>
      </c>
      <c r="M478" s="20">
        <f>IF(AND(A478="",C478=""),"",IF(N478="No","Skipped",IF(K478="","Active",IF(K478&gt;0,"Win",IF(K478&lt;0,"Loss","Breakeven")))))</f>
        <v/>
      </c>
      <c r="N478" s="24" t="n"/>
      <c r="O478" s="21" t="n"/>
      <c r="P478" s="24" t="n"/>
      <c r="Q478" s="32" t="n"/>
      <c r="R478" s="24" t="n"/>
      <c r="S478" s="21" t="n"/>
      <c r="T478" s="21" t="n"/>
      <c r="U478" s="21" t="n"/>
      <c r="V478" s="24" t="n"/>
      <c r="W478" s="25">
        <f>IF(K478="","",SUM($K$2:K478))</f>
        <v/>
      </c>
      <c r="X478" s="25">
        <f>IF(W478="","",MAX(0,MAX($W$2:W478)))</f>
        <v/>
      </c>
      <c r="Y478" s="25">
        <f>IF(W478="","",W478-X478)</f>
        <v/>
      </c>
      <c r="Z478" s="20">
        <f>IF(A478="","",CHOOSE(WEEKDAY(A478,2),"Mon","Tue","Wed","Thu","Fri","Sat","Sun"))</f>
        <v/>
      </c>
      <c r="AA478" s="26">
        <f>IF(A478="","",DATE(YEAR(A478),MONTH(A478),1))</f>
        <v/>
      </c>
    </row>
    <row r="479">
      <c r="A479" s="27" t="n"/>
      <c r="B479" s="28" t="n"/>
      <c r="C479" s="24" t="n"/>
      <c r="D479" s="24" t="n"/>
      <c r="E479" s="24" t="n"/>
      <c r="F479" s="29" t="n"/>
      <c r="G479" s="29" t="n"/>
      <c r="H479" s="29" t="n"/>
      <c r="I479" s="30" t="n"/>
      <c r="J479" s="31" t="n"/>
      <c r="K479" s="31" t="n"/>
      <c r="L479" s="19">
        <f>IF(OR(K479="",J479="",J479=0),"",K479/J479)</f>
        <v/>
      </c>
      <c r="M479" s="20">
        <f>IF(AND(A479="",C479=""),"",IF(N479="No","Skipped",IF(K479="","Active",IF(K479&gt;0,"Win",IF(K479&lt;0,"Loss","Breakeven")))))</f>
        <v/>
      </c>
      <c r="N479" s="24" t="n"/>
      <c r="O479" s="21" t="n"/>
      <c r="P479" s="24" t="n"/>
      <c r="Q479" s="32" t="n"/>
      <c r="R479" s="24" t="n"/>
      <c r="S479" s="21" t="n"/>
      <c r="T479" s="21" t="n"/>
      <c r="U479" s="21" t="n"/>
      <c r="V479" s="24" t="n"/>
      <c r="W479" s="25">
        <f>IF(K479="","",SUM($K$2:K479))</f>
        <v/>
      </c>
      <c r="X479" s="25">
        <f>IF(W479="","",MAX(0,MAX($W$2:W479)))</f>
        <v/>
      </c>
      <c r="Y479" s="25">
        <f>IF(W479="","",W479-X479)</f>
        <v/>
      </c>
      <c r="Z479" s="20">
        <f>IF(A479="","",CHOOSE(WEEKDAY(A479,2),"Mon","Tue","Wed","Thu","Fri","Sat","Sun"))</f>
        <v/>
      </c>
      <c r="AA479" s="26">
        <f>IF(A479="","",DATE(YEAR(A479),MONTH(A479),1))</f>
        <v/>
      </c>
    </row>
    <row r="480">
      <c r="A480" s="27" t="n"/>
      <c r="B480" s="28" t="n"/>
      <c r="C480" s="24" t="n"/>
      <c r="D480" s="24" t="n"/>
      <c r="E480" s="24" t="n"/>
      <c r="F480" s="29" t="n"/>
      <c r="G480" s="29" t="n"/>
      <c r="H480" s="29" t="n"/>
      <c r="I480" s="30" t="n"/>
      <c r="J480" s="31" t="n"/>
      <c r="K480" s="31" t="n"/>
      <c r="L480" s="19">
        <f>IF(OR(K480="",J480="",J480=0),"",K480/J480)</f>
        <v/>
      </c>
      <c r="M480" s="20">
        <f>IF(AND(A480="",C480=""),"",IF(N480="No","Skipped",IF(K480="","Active",IF(K480&gt;0,"Win",IF(K480&lt;0,"Loss","Breakeven")))))</f>
        <v/>
      </c>
      <c r="N480" s="24" t="n"/>
      <c r="O480" s="21" t="n"/>
      <c r="P480" s="24" t="n"/>
      <c r="Q480" s="32" t="n"/>
      <c r="R480" s="24" t="n"/>
      <c r="S480" s="21" t="n"/>
      <c r="T480" s="21" t="n"/>
      <c r="U480" s="21" t="n"/>
      <c r="V480" s="24" t="n"/>
      <c r="W480" s="25">
        <f>IF(K480="","",SUM($K$2:K480))</f>
        <v/>
      </c>
      <c r="X480" s="25">
        <f>IF(W480="","",MAX(0,MAX($W$2:W480)))</f>
        <v/>
      </c>
      <c r="Y480" s="25">
        <f>IF(W480="","",W480-X480)</f>
        <v/>
      </c>
      <c r="Z480" s="20">
        <f>IF(A480="","",CHOOSE(WEEKDAY(A480,2),"Mon","Tue","Wed","Thu","Fri","Sat","Sun"))</f>
        <v/>
      </c>
      <c r="AA480" s="26">
        <f>IF(A480="","",DATE(YEAR(A480),MONTH(A480),1))</f>
        <v/>
      </c>
    </row>
    <row r="481">
      <c r="A481" s="27" t="n"/>
      <c r="B481" s="28" t="n"/>
      <c r="C481" s="24" t="n"/>
      <c r="D481" s="24" t="n"/>
      <c r="E481" s="24" t="n"/>
      <c r="F481" s="29" t="n"/>
      <c r="G481" s="29" t="n"/>
      <c r="H481" s="29" t="n"/>
      <c r="I481" s="30" t="n"/>
      <c r="J481" s="31" t="n"/>
      <c r="K481" s="31" t="n"/>
      <c r="L481" s="19">
        <f>IF(OR(K481="",J481="",J481=0),"",K481/J481)</f>
        <v/>
      </c>
      <c r="M481" s="20">
        <f>IF(AND(A481="",C481=""),"",IF(N481="No","Skipped",IF(K481="","Active",IF(K481&gt;0,"Win",IF(K481&lt;0,"Loss","Breakeven")))))</f>
        <v/>
      </c>
      <c r="N481" s="24" t="n"/>
      <c r="O481" s="21" t="n"/>
      <c r="P481" s="24" t="n"/>
      <c r="Q481" s="32" t="n"/>
      <c r="R481" s="24" t="n"/>
      <c r="S481" s="21" t="n"/>
      <c r="T481" s="21" t="n"/>
      <c r="U481" s="21" t="n"/>
      <c r="V481" s="24" t="n"/>
      <c r="W481" s="25">
        <f>IF(K481="","",SUM($K$2:K481))</f>
        <v/>
      </c>
      <c r="X481" s="25">
        <f>IF(W481="","",MAX(0,MAX($W$2:W481)))</f>
        <v/>
      </c>
      <c r="Y481" s="25">
        <f>IF(W481="","",W481-X481)</f>
        <v/>
      </c>
      <c r="Z481" s="20">
        <f>IF(A481="","",CHOOSE(WEEKDAY(A481,2),"Mon","Tue","Wed","Thu","Fri","Sat","Sun"))</f>
        <v/>
      </c>
      <c r="AA481" s="26">
        <f>IF(A481="","",DATE(YEAR(A481),MONTH(A481),1))</f>
        <v/>
      </c>
    </row>
    <row r="482">
      <c r="A482" s="27" t="n"/>
      <c r="B482" s="28" t="n"/>
      <c r="C482" s="24" t="n"/>
      <c r="D482" s="24" t="n"/>
      <c r="E482" s="24" t="n"/>
      <c r="F482" s="29" t="n"/>
      <c r="G482" s="29" t="n"/>
      <c r="H482" s="29" t="n"/>
      <c r="I482" s="30" t="n"/>
      <c r="J482" s="31" t="n"/>
      <c r="K482" s="31" t="n"/>
      <c r="L482" s="19">
        <f>IF(OR(K482="",J482="",J482=0),"",K482/J482)</f>
        <v/>
      </c>
      <c r="M482" s="20">
        <f>IF(AND(A482="",C482=""),"",IF(N482="No","Skipped",IF(K482="","Active",IF(K482&gt;0,"Win",IF(K482&lt;0,"Loss","Breakeven")))))</f>
        <v/>
      </c>
      <c r="N482" s="24" t="n"/>
      <c r="O482" s="21" t="n"/>
      <c r="P482" s="24" t="n"/>
      <c r="Q482" s="32" t="n"/>
      <c r="R482" s="24" t="n"/>
      <c r="S482" s="21" t="n"/>
      <c r="T482" s="21" t="n"/>
      <c r="U482" s="21" t="n"/>
      <c r="V482" s="24" t="n"/>
      <c r="W482" s="25">
        <f>IF(K482="","",SUM($K$2:K482))</f>
        <v/>
      </c>
      <c r="X482" s="25">
        <f>IF(W482="","",MAX(0,MAX($W$2:W482)))</f>
        <v/>
      </c>
      <c r="Y482" s="25">
        <f>IF(W482="","",W482-X482)</f>
        <v/>
      </c>
      <c r="Z482" s="20">
        <f>IF(A482="","",CHOOSE(WEEKDAY(A482,2),"Mon","Tue","Wed","Thu","Fri","Sat","Sun"))</f>
        <v/>
      </c>
      <c r="AA482" s="26">
        <f>IF(A482="","",DATE(YEAR(A482),MONTH(A482),1))</f>
        <v/>
      </c>
    </row>
    <row r="483">
      <c r="A483" s="27" t="n"/>
      <c r="B483" s="28" t="n"/>
      <c r="C483" s="24" t="n"/>
      <c r="D483" s="24" t="n"/>
      <c r="E483" s="24" t="n"/>
      <c r="F483" s="29" t="n"/>
      <c r="G483" s="29" t="n"/>
      <c r="H483" s="29" t="n"/>
      <c r="I483" s="30" t="n"/>
      <c r="J483" s="31" t="n"/>
      <c r="K483" s="31" t="n"/>
      <c r="L483" s="19">
        <f>IF(OR(K483="",J483="",J483=0),"",K483/J483)</f>
        <v/>
      </c>
      <c r="M483" s="20">
        <f>IF(AND(A483="",C483=""),"",IF(N483="No","Skipped",IF(K483="","Active",IF(K483&gt;0,"Win",IF(K483&lt;0,"Loss","Breakeven")))))</f>
        <v/>
      </c>
      <c r="N483" s="24" t="n"/>
      <c r="O483" s="21" t="n"/>
      <c r="P483" s="24" t="n"/>
      <c r="Q483" s="32" t="n"/>
      <c r="R483" s="24" t="n"/>
      <c r="S483" s="21" t="n"/>
      <c r="T483" s="21" t="n"/>
      <c r="U483" s="21" t="n"/>
      <c r="V483" s="24" t="n"/>
      <c r="W483" s="25">
        <f>IF(K483="","",SUM($K$2:K483))</f>
        <v/>
      </c>
      <c r="X483" s="25">
        <f>IF(W483="","",MAX(0,MAX($W$2:W483)))</f>
        <v/>
      </c>
      <c r="Y483" s="25">
        <f>IF(W483="","",W483-X483)</f>
        <v/>
      </c>
      <c r="Z483" s="20">
        <f>IF(A483="","",CHOOSE(WEEKDAY(A483,2),"Mon","Tue","Wed","Thu","Fri","Sat","Sun"))</f>
        <v/>
      </c>
      <c r="AA483" s="26">
        <f>IF(A483="","",DATE(YEAR(A483),MONTH(A483),1))</f>
        <v/>
      </c>
    </row>
    <row r="484">
      <c r="A484" s="27" t="n"/>
      <c r="B484" s="28" t="n"/>
      <c r="C484" s="24" t="n"/>
      <c r="D484" s="24" t="n"/>
      <c r="E484" s="24" t="n"/>
      <c r="F484" s="29" t="n"/>
      <c r="G484" s="29" t="n"/>
      <c r="H484" s="29" t="n"/>
      <c r="I484" s="30" t="n"/>
      <c r="J484" s="31" t="n"/>
      <c r="K484" s="31" t="n"/>
      <c r="L484" s="19">
        <f>IF(OR(K484="",J484="",J484=0),"",K484/J484)</f>
        <v/>
      </c>
      <c r="M484" s="20">
        <f>IF(AND(A484="",C484=""),"",IF(N484="No","Skipped",IF(K484="","Active",IF(K484&gt;0,"Win",IF(K484&lt;0,"Loss","Breakeven")))))</f>
        <v/>
      </c>
      <c r="N484" s="24" t="n"/>
      <c r="O484" s="21" t="n"/>
      <c r="P484" s="24" t="n"/>
      <c r="Q484" s="32" t="n"/>
      <c r="R484" s="24" t="n"/>
      <c r="S484" s="21" t="n"/>
      <c r="T484" s="21" t="n"/>
      <c r="U484" s="21" t="n"/>
      <c r="V484" s="24" t="n"/>
      <c r="W484" s="25">
        <f>IF(K484="","",SUM($K$2:K484))</f>
        <v/>
      </c>
      <c r="X484" s="25">
        <f>IF(W484="","",MAX(0,MAX($W$2:W484)))</f>
        <v/>
      </c>
      <c r="Y484" s="25">
        <f>IF(W484="","",W484-X484)</f>
        <v/>
      </c>
      <c r="Z484" s="20">
        <f>IF(A484="","",CHOOSE(WEEKDAY(A484,2),"Mon","Tue","Wed","Thu","Fri","Sat","Sun"))</f>
        <v/>
      </c>
      <c r="AA484" s="26">
        <f>IF(A484="","",DATE(YEAR(A484),MONTH(A484),1))</f>
        <v/>
      </c>
    </row>
    <row r="485">
      <c r="A485" s="27" t="n"/>
      <c r="B485" s="28" t="n"/>
      <c r="C485" s="24" t="n"/>
      <c r="D485" s="24" t="n"/>
      <c r="E485" s="24" t="n"/>
      <c r="F485" s="29" t="n"/>
      <c r="G485" s="29" t="n"/>
      <c r="H485" s="29" t="n"/>
      <c r="I485" s="30" t="n"/>
      <c r="J485" s="31" t="n"/>
      <c r="K485" s="31" t="n"/>
      <c r="L485" s="19">
        <f>IF(OR(K485="",J485="",J485=0),"",K485/J485)</f>
        <v/>
      </c>
      <c r="M485" s="20">
        <f>IF(AND(A485="",C485=""),"",IF(N485="No","Skipped",IF(K485="","Active",IF(K485&gt;0,"Win",IF(K485&lt;0,"Loss","Breakeven")))))</f>
        <v/>
      </c>
      <c r="N485" s="24" t="n"/>
      <c r="O485" s="21" t="n"/>
      <c r="P485" s="24" t="n"/>
      <c r="Q485" s="32" t="n"/>
      <c r="R485" s="24" t="n"/>
      <c r="S485" s="21" t="n"/>
      <c r="T485" s="21" t="n"/>
      <c r="U485" s="21" t="n"/>
      <c r="V485" s="24" t="n"/>
      <c r="W485" s="25">
        <f>IF(K485="","",SUM($K$2:K485))</f>
        <v/>
      </c>
      <c r="X485" s="25">
        <f>IF(W485="","",MAX(0,MAX($W$2:W485)))</f>
        <v/>
      </c>
      <c r="Y485" s="25">
        <f>IF(W485="","",W485-X485)</f>
        <v/>
      </c>
      <c r="Z485" s="20">
        <f>IF(A485="","",CHOOSE(WEEKDAY(A485,2),"Mon","Tue","Wed","Thu","Fri","Sat","Sun"))</f>
        <v/>
      </c>
      <c r="AA485" s="26">
        <f>IF(A485="","",DATE(YEAR(A485),MONTH(A485),1))</f>
        <v/>
      </c>
    </row>
    <row r="486">
      <c r="A486" s="27" t="n"/>
      <c r="B486" s="28" t="n"/>
      <c r="C486" s="24" t="n"/>
      <c r="D486" s="24" t="n"/>
      <c r="E486" s="24" t="n"/>
      <c r="F486" s="29" t="n"/>
      <c r="G486" s="29" t="n"/>
      <c r="H486" s="29" t="n"/>
      <c r="I486" s="30" t="n"/>
      <c r="J486" s="31" t="n"/>
      <c r="K486" s="31" t="n"/>
      <c r="L486" s="19">
        <f>IF(OR(K486="",J486="",J486=0),"",K486/J486)</f>
        <v/>
      </c>
      <c r="M486" s="20">
        <f>IF(AND(A486="",C486=""),"",IF(N486="No","Skipped",IF(K486="","Active",IF(K486&gt;0,"Win",IF(K486&lt;0,"Loss","Breakeven")))))</f>
        <v/>
      </c>
      <c r="N486" s="24" t="n"/>
      <c r="O486" s="21" t="n"/>
      <c r="P486" s="24" t="n"/>
      <c r="Q486" s="32" t="n"/>
      <c r="R486" s="24" t="n"/>
      <c r="S486" s="21" t="n"/>
      <c r="T486" s="21" t="n"/>
      <c r="U486" s="21" t="n"/>
      <c r="V486" s="24" t="n"/>
      <c r="W486" s="25">
        <f>IF(K486="","",SUM($K$2:K486))</f>
        <v/>
      </c>
      <c r="X486" s="25">
        <f>IF(W486="","",MAX(0,MAX($W$2:W486)))</f>
        <v/>
      </c>
      <c r="Y486" s="25">
        <f>IF(W486="","",W486-X486)</f>
        <v/>
      </c>
      <c r="Z486" s="20">
        <f>IF(A486="","",CHOOSE(WEEKDAY(A486,2),"Mon","Tue","Wed","Thu","Fri","Sat","Sun"))</f>
        <v/>
      </c>
      <c r="AA486" s="26">
        <f>IF(A486="","",DATE(YEAR(A486),MONTH(A486),1))</f>
        <v/>
      </c>
    </row>
    <row r="487">
      <c r="A487" s="27" t="n"/>
      <c r="B487" s="28" t="n"/>
      <c r="C487" s="24" t="n"/>
      <c r="D487" s="24" t="n"/>
      <c r="E487" s="24" t="n"/>
      <c r="F487" s="29" t="n"/>
      <c r="G487" s="29" t="n"/>
      <c r="H487" s="29" t="n"/>
      <c r="I487" s="30" t="n"/>
      <c r="J487" s="31" t="n"/>
      <c r="K487" s="31" t="n"/>
      <c r="L487" s="19">
        <f>IF(OR(K487="",J487="",J487=0),"",K487/J487)</f>
        <v/>
      </c>
      <c r="M487" s="20">
        <f>IF(AND(A487="",C487=""),"",IF(N487="No","Skipped",IF(K487="","Active",IF(K487&gt;0,"Win",IF(K487&lt;0,"Loss","Breakeven")))))</f>
        <v/>
      </c>
      <c r="N487" s="24" t="n"/>
      <c r="O487" s="21" t="n"/>
      <c r="P487" s="24" t="n"/>
      <c r="Q487" s="32" t="n"/>
      <c r="R487" s="24" t="n"/>
      <c r="S487" s="21" t="n"/>
      <c r="T487" s="21" t="n"/>
      <c r="U487" s="21" t="n"/>
      <c r="V487" s="24" t="n"/>
      <c r="W487" s="25">
        <f>IF(K487="","",SUM($K$2:K487))</f>
        <v/>
      </c>
      <c r="X487" s="25">
        <f>IF(W487="","",MAX(0,MAX($W$2:W487)))</f>
        <v/>
      </c>
      <c r="Y487" s="25">
        <f>IF(W487="","",W487-X487)</f>
        <v/>
      </c>
      <c r="Z487" s="20">
        <f>IF(A487="","",CHOOSE(WEEKDAY(A487,2),"Mon","Tue","Wed","Thu","Fri","Sat","Sun"))</f>
        <v/>
      </c>
      <c r="AA487" s="26">
        <f>IF(A487="","",DATE(YEAR(A487),MONTH(A487),1))</f>
        <v/>
      </c>
    </row>
    <row r="488">
      <c r="A488" s="27" t="n"/>
      <c r="B488" s="28" t="n"/>
      <c r="C488" s="24" t="n"/>
      <c r="D488" s="24" t="n"/>
      <c r="E488" s="24" t="n"/>
      <c r="F488" s="29" t="n"/>
      <c r="G488" s="29" t="n"/>
      <c r="H488" s="29" t="n"/>
      <c r="I488" s="30" t="n"/>
      <c r="J488" s="31" t="n"/>
      <c r="K488" s="31" t="n"/>
      <c r="L488" s="19">
        <f>IF(OR(K488="",J488="",J488=0),"",K488/J488)</f>
        <v/>
      </c>
      <c r="M488" s="20">
        <f>IF(AND(A488="",C488=""),"",IF(N488="No","Skipped",IF(K488="","Active",IF(K488&gt;0,"Win",IF(K488&lt;0,"Loss","Breakeven")))))</f>
        <v/>
      </c>
      <c r="N488" s="24" t="n"/>
      <c r="O488" s="21" t="n"/>
      <c r="P488" s="24" t="n"/>
      <c r="Q488" s="32" t="n"/>
      <c r="R488" s="24" t="n"/>
      <c r="S488" s="21" t="n"/>
      <c r="T488" s="21" t="n"/>
      <c r="U488" s="21" t="n"/>
      <c r="V488" s="24" t="n"/>
      <c r="W488" s="25">
        <f>IF(K488="","",SUM($K$2:K488))</f>
        <v/>
      </c>
      <c r="X488" s="25">
        <f>IF(W488="","",MAX(0,MAX($W$2:W488)))</f>
        <v/>
      </c>
      <c r="Y488" s="25">
        <f>IF(W488="","",W488-X488)</f>
        <v/>
      </c>
      <c r="Z488" s="20">
        <f>IF(A488="","",CHOOSE(WEEKDAY(A488,2),"Mon","Tue","Wed","Thu","Fri","Sat","Sun"))</f>
        <v/>
      </c>
      <c r="AA488" s="26">
        <f>IF(A488="","",DATE(YEAR(A488),MONTH(A488),1))</f>
        <v/>
      </c>
    </row>
    <row r="489">
      <c r="A489" s="27" t="n"/>
      <c r="B489" s="28" t="n"/>
      <c r="C489" s="24" t="n"/>
      <c r="D489" s="24" t="n"/>
      <c r="E489" s="24" t="n"/>
      <c r="F489" s="29" t="n"/>
      <c r="G489" s="29" t="n"/>
      <c r="H489" s="29" t="n"/>
      <c r="I489" s="30" t="n"/>
      <c r="J489" s="31" t="n"/>
      <c r="K489" s="31" t="n"/>
      <c r="L489" s="19">
        <f>IF(OR(K489="",J489="",J489=0),"",K489/J489)</f>
        <v/>
      </c>
      <c r="M489" s="20">
        <f>IF(AND(A489="",C489=""),"",IF(N489="No","Skipped",IF(K489="","Active",IF(K489&gt;0,"Win",IF(K489&lt;0,"Loss","Breakeven")))))</f>
        <v/>
      </c>
      <c r="N489" s="24" t="n"/>
      <c r="O489" s="21" t="n"/>
      <c r="P489" s="24" t="n"/>
      <c r="Q489" s="32" t="n"/>
      <c r="R489" s="24" t="n"/>
      <c r="S489" s="21" t="n"/>
      <c r="T489" s="21" t="n"/>
      <c r="U489" s="21" t="n"/>
      <c r="V489" s="24" t="n"/>
      <c r="W489" s="25">
        <f>IF(K489="","",SUM($K$2:K489))</f>
        <v/>
      </c>
      <c r="X489" s="25">
        <f>IF(W489="","",MAX(0,MAX($W$2:W489)))</f>
        <v/>
      </c>
      <c r="Y489" s="25">
        <f>IF(W489="","",W489-X489)</f>
        <v/>
      </c>
      <c r="Z489" s="20">
        <f>IF(A489="","",CHOOSE(WEEKDAY(A489,2),"Mon","Tue","Wed","Thu","Fri","Sat","Sun"))</f>
        <v/>
      </c>
      <c r="AA489" s="26">
        <f>IF(A489="","",DATE(YEAR(A489),MONTH(A489),1))</f>
        <v/>
      </c>
    </row>
    <row r="490">
      <c r="A490" s="27" t="n"/>
      <c r="B490" s="28" t="n"/>
      <c r="C490" s="24" t="n"/>
      <c r="D490" s="24" t="n"/>
      <c r="E490" s="24" t="n"/>
      <c r="F490" s="29" t="n"/>
      <c r="G490" s="29" t="n"/>
      <c r="H490" s="29" t="n"/>
      <c r="I490" s="30" t="n"/>
      <c r="J490" s="31" t="n"/>
      <c r="K490" s="31" t="n"/>
      <c r="L490" s="19">
        <f>IF(OR(K490="",J490="",J490=0),"",K490/J490)</f>
        <v/>
      </c>
      <c r="M490" s="20">
        <f>IF(AND(A490="",C490=""),"",IF(N490="No","Skipped",IF(K490="","Active",IF(K490&gt;0,"Win",IF(K490&lt;0,"Loss","Breakeven")))))</f>
        <v/>
      </c>
      <c r="N490" s="24" t="n"/>
      <c r="O490" s="21" t="n"/>
      <c r="P490" s="24" t="n"/>
      <c r="Q490" s="32" t="n"/>
      <c r="R490" s="24" t="n"/>
      <c r="S490" s="21" t="n"/>
      <c r="T490" s="21" t="n"/>
      <c r="U490" s="21" t="n"/>
      <c r="V490" s="24" t="n"/>
      <c r="W490" s="25">
        <f>IF(K490="","",SUM($K$2:K490))</f>
        <v/>
      </c>
      <c r="X490" s="25">
        <f>IF(W490="","",MAX(0,MAX($W$2:W490)))</f>
        <v/>
      </c>
      <c r="Y490" s="25">
        <f>IF(W490="","",W490-X490)</f>
        <v/>
      </c>
      <c r="Z490" s="20">
        <f>IF(A490="","",CHOOSE(WEEKDAY(A490,2),"Mon","Tue","Wed","Thu","Fri","Sat","Sun"))</f>
        <v/>
      </c>
      <c r="AA490" s="26">
        <f>IF(A490="","",DATE(YEAR(A490),MONTH(A490),1))</f>
        <v/>
      </c>
    </row>
    <row r="491">
      <c r="A491" s="27" t="n"/>
      <c r="B491" s="28" t="n"/>
      <c r="C491" s="24" t="n"/>
      <c r="D491" s="24" t="n"/>
      <c r="E491" s="24" t="n"/>
      <c r="F491" s="29" t="n"/>
      <c r="G491" s="29" t="n"/>
      <c r="H491" s="29" t="n"/>
      <c r="I491" s="30" t="n"/>
      <c r="J491" s="31" t="n"/>
      <c r="K491" s="31" t="n"/>
      <c r="L491" s="19">
        <f>IF(OR(K491="",J491="",J491=0),"",K491/J491)</f>
        <v/>
      </c>
      <c r="M491" s="20">
        <f>IF(AND(A491="",C491=""),"",IF(N491="No","Skipped",IF(K491="","Active",IF(K491&gt;0,"Win",IF(K491&lt;0,"Loss","Breakeven")))))</f>
        <v/>
      </c>
      <c r="N491" s="24" t="n"/>
      <c r="O491" s="21" t="n"/>
      <c r="P491" s="24" t="n"/>
      <c r="Q491" s="32" t="n"/>
      <c r="R491" s="24" t="n"/>
      <c r="S491" s="21" t="n"/>
      <c r="T491" s="21" t="n"/>
      <c r="U491" s="21" t="n"/>
      <c r="V491" s="24" t="n"/>
      <c r="W491" s="25">
        <f>IF(K491="","",SUM($K$2:K491))</f>
        <v/>
      </c>
      <c r="X491" s="25">
        <f>IF(W491="","",MAX(0,MAX($W$2:W491)))</f>
        <v/>
      </c>
      <c r="Y491" s="25">
        <f>IF(W491="","",W491-X491)</f>
        <v/>
      </c>
      <c r="Z491" s="20">
        <f>IF(A491="","",CHOOSE(WEEKDAY(A491,2),"Mon","Tue","Wed","Thu","Fri","Sat","Sun"))</f>
        <v/>
      </c>
      <c r="AA491" s="26">
        <f>IF(A491="","",DATE(YEAR(A491),MONTH(A491),1))</f>
        <v/>
      </c>
    </row>
    <row r="492">
      <c r="A492" s="27" t="n"/>
      <c r="B492" s="28" t="n"/>
      <c r="C492" s="24" t="n"/>
      <c r="D492" s="24" t="n"/>
      <c r="E492" s="24" t="n"/>
      <c r="F492" s="29" t="n"/>
      <c r="G492" s="29" t="n"/>
      <c r="H492" s="29" t="n"/>
      <c r="I492" s="30" t="n"/>
      <c r="J492" s="31" t="n"/>
      <c r="K492" s="31" t="n"/>
      <c r="L492" s="19">
        <f>IF(OR(K492="",J492="",J492=0),"",K492/J492)</f>
        <v/>
      </c>
      <c r="M492" s="20">
        <f>IF(AND(A492="",C492=""),"",IF(N492="No","Skipped",IF(K492="","Active",IF(K492&gt;0,"Win",IF(K492&lt;0,"Loss","Breakeven")))))</f>
        <v/>
      </c>
      <c r="N492" s="24" t="n"/>
      <c r="O492" s="21" t="n"/>
      <c r="P492" s="24" t="n"/>
      <c r="Q492" s="32" t="n"/>
      <c r="R492" s="24" t="n"/>
      <c r="S492" s="21" t="n"/>
      <c r="T492" s="21" t="n"/>
      <c r="U492" s="21" t="n"/>
      <c r="V492" s="24" t="n"/>
      <c r="W492" s="25">
        <f>IF(K492="","",SUM($K$2:K492))</f>
        <v/>
      </c>
      <c r="X492" s="25">
        <f>IF(W492="","",MAX(0,MAX($W$2:W492)))</f>
        <v/>
      </c>
      <c r="Y492" s="25">
        <f>IF(W492="","",W492-X492)</f>
        <v/>
      </c>
      <c r="Z492" s="20">
        <f>IF(A492="","",CHOOSE(WEEKDAY(A492,2),"Mon","Tue","Wed","Thu","Fri","Sat","Sun"))</f>
        <v/>
      </c>
      <c r="AA492" s="26">
        <f>IF(A492="","",DATE(YEAR(A492),MONTH(A492),1))</f>
        <v/>
      </c>
    </row>
    <row r="493">
      <c r="A493" s="27" t="n"/>
      <c r="B493" s="28" t="n"/>
      <c r="C493" s="24" t="n"/>
      <c r="D493" s="24" t="n"/>
      <c r="E493" s="24" t="n"/>
      <c r="F493" s="29" t="n"/>
      <c r="G493" s="29" t="n"/>
      <c r="H493" s="29" t="n"/>
      <c r="I493" s="30" t="n"/>
      <c r="J493" s="31" t="n"/>
      <c r="K493" s="31" t="n"/>
      <c r="L493" s="19">
        <f>IF(OR(K493="",J493="",J493=0),"",K493/J493)</f>
        <v/>
      </c>
      <c r="M493" s="20">
        <f>IF(AND(A493="",C493=""),"",IF(N493="No","Skipped",IF(K493="","Active",IF(K493&gt;0,"Win",IF(K493&lt;0,"Loss","Breakeven")))))</f>
        <v/>
      </c>
      <c r="N493" s="24" t="n"/>
      <c r="O493" s="21" t="n"/>
      <c r="P493" s="24" t="n"/>
      <c r="Q493" s="32" t="n"/>
      <c r="R493" s="24" t="n"/>
      <c r="S493" s="21" t="n"/>
      <c r="T493" s="21" t="n"/>
      <c r="U493" s="21" t="n"/>
      <c r="V493" s="24" t="n"/>
      <c r="W493" s="25">
        <f>IF(K493="","",SUM($K$2:K493))</f>
        <v/>
      </c>
      <c r="X493" s="25">
        <f>IF(W493="","",MAX(0,MAX($W$2:W493)))</f>
        <v/>
      </c>
      <c r="Y493" s="25">
        <f>IF(W493="","",W493-X493)</f>
        <v/>
      </c>
      <c r="Z493" s="20">
        <f>IF(A493="","",CHOOSE(WEEKDAY(A493,2),"Mon","Tue","Wed","Thu","Fri","Sat","Sun"))</f>
        <v/>
      </c>
      <c r="AA493" s="26">
        <f>IF(A493="","",DATE(YEAR(A493),MONTH(A493),1))</f>
        <v/>
      </c>
    </row>
    <row r="494">
      <c r="A494" s="27" t="n"/>
      <c r="B494" s="28" t="n"/>
      <c r="C494" s="24" t="n"/>
      <c r="D494" s="24" t="n"/>
      <c r="E494" s="24" t="n"/>
      <c r="F494" s="29" t="n"/>
      <c r="G494" s="29" t="n"/>
      <c r="H494" s="29" t="n"/>
      <c r="I494" s="30" t="n"/>
      <c r="J494" s="31" t="n"/>
      <c r="K494" s="31" t="n"/>
      <c r="L494" s="19">
        <f>IF(OR(K494="",J494="",J494=0),"",K494/J494)</f>
        <v/>
      </c>
      <c r="M494" s="20">
        <f>IF(AND(A494="",C494=""),"",IF(N494="No","Skipped",IF(K494="","Active",IF(K494&gt;0,"Win",IF(K494&lt;0,"Loss","Breakeven")))))</f>
        <v/>
      </c>
      <c r="N494" s="24" t="n"/>
      <c r="O494" s="21" t="n"/>
      <c r="P494" s="24" t="n"/>
      <c r="Q494" s="32" t="n"/>
      <c r="R494" s="24" t="n"/>
      <c r="S494" s="21" t="n"/>
      <c r="T494" s="21" t="n"/>
      <c r="U494" s="21" t="n"/>
      <c r="V494" s="24" t="n"/>
      <c r="W494" s="25">
        <f>IF(K494="","",SUM($K$2:K494))</f>
        <v/>
      </c>
      <c r="X494" s="25">
        <f>IF(W494="","",MAX(0,MAX($W$2:W494)))</f>
        <v/>
      </c>
      <c r="Y494" s="25">
        <f>IF(W494="","",W494-X494)</f>
        <v/>
      </c>
      <c r="Z494" s="20">
        <f>IF(A494="","",CHOOSE(WEEKDAY(A494,2),"Mon","Tue","Wed","Thu","Fri","Sat","Sun"))</f>
        <v/>
      </c>
      <c r="AA494" s="26">
        <f>IF(A494="","",DATE(YEAR(A494),MONTH(A494),1))</f>
        <v/>
      </c>
    </row>
    <row r="495">
      <c r="A495" s="27" t="n"/>
      <c r="B495" s="28" t="n"/>
      <c r="C495" s="24" t="n"/>
      <c r="D495" s="24" t="n"/>
      <c r="E495" s="24" t="n"/>
      <c r="F495" s="29" t="n"/>
      <c r="G495" s="29" t="n"/>
      <c r="H495" s="29" t="n"/>
      <c r="I495" s="30" t="n"/>
      <c r="J495" s="31" t="n"/>
      <c r="K495" s="31" t="n"/>
      <c r="L495" s="19">
        <f>IF(OR(K495="",J495="",J495=0),"",K495/J495)</f>
        <v/>
      </c>
      <c r="M495" s="20">
        <f>IF(AND(A495="",C495=""),"",IF(N495="No","Skipped",IF(K495="","Active",IF(K495&gt;0,"Win",IF(K495&lt;0,"Loss","Breakeven")))))</f>
        <v/>
      </c>
      <c r="N495" s="24" t="n"/>
      <c r="O495" s="21" t="n"/>
      <c r="P495" s="24" t="n"/>
      <c r="Q495" s="32" t="n"/>
      <c r="R495" s="24" t="n"/>
      <c r="S495" s="21" t="n"/>
      <c r="T495" s="21" t="n"/>
      <c r="U495" s="21" t="n"/>
      <c r="V495" s="24" t="n"/>
      <c r="W495" s="25">
        <f>IF(K495="","",SUM($K$2:K495))</f>
        <v/>
      </c>
      <c r="X495" s="25">
        <f>IF(W495="","",MAX(0,MAX($W$2:W495)))</f>
        <v/>
      </c>
      <c r="Y495" s="25">
        <f>IF(W495="","",W495-X495)</f>
        <v/>
      </c>
      <c r="Z495" s="20">
        <f>IF(A495="","",CHOOSE(WEEKDAY(A495,2),"Mon","Tue","Wed","Thu","Fri","Sat","Sun"))</f>
        <v/>
      </c>
      <c r="AA495" s="26">
        <f>IF(A495="","",DATE(YEAR(A495),MONTH(A495),1))</f>
        <v/>
      </c>
    </row>
    <row r="496">
      <c r="A496" s="27" t="n"/>
      <c r="B496" s="28" t="n"/>
      <c r="C496" s="24" t="n"/>
      <c r="D496" s="24" t="n"/>
      <c r="E496" s="24" t="n"/>
      <c r="F496" s="29" t="n"/>
      <c r="G496" s="29" t="n"/>
      <c r="H496" s="29" t="n"/>
      <c r="I496" s="30" t="n"/>
      <c r="J496" s="31" t="n"/>
      <c r="K496" s="31" t="n"/>
      <c r="L496" s="19">
        <f>IF(OR(K496="",J496="",J496=0),"",K496/J496)</f>
        <v/>
      </c>
      <c r="M496" s="20">
        <f>IF(AND(A496="",C496=""),"",IF(N496="No","Skipped",IF(K496="","Active",IF(K496&gt;0,"Win",IF(K496&lt;0,"Loss","Breakeven")))))</f>
        <v/>
      </c>
      <c r="N496" s="24" t="n"/>
      <c r="O496" s="21" t="n"/>
      <c r="P496" s="24" t="n"/>
      <c r="Q496" s="32" t="n"/>
      <c r="R496" s="24" t="n"/>
      <c r="S496" s="21" t="n"/>
      <c r="T496" s="21" t="n"/>
      <c r="U496" s="21" t="n"/>
      <c r="V496" s="24" t="n"/>
      <c r="W496" s="25">
        <f>IF(K496="","",SUM($K$2:K496))</f>
        <v/>
      </c>
      <c r="X496" s="25">
        <f>IF(W496="","",MAX(0,MAX($W$2:W496)))</f>
        <v/>
      </c>
      <c r="Y496" s="25">
        <f>IF(W496="","",W496-X496)</f>
        <v/>
      </c>
      <c r="Z496" s="20">
        <f>IF(A496="","",CHOOSE(WEEKDAY(A496,2),"Mon","Tue","Wed","Thu","Fri","Sat","Sun"))</f>
        <v/>
      </c>
      <c r="AA496" s="26">
        <f>IF(A496="","",DATE(YEAR(A496),MONTH(A496),1))</f>
        <v/>
      </c>
    </row>
    <row r="497">
      <c r="A497" s="27" t="n"/>
      <c r="B497" s="28" t="n"/>
      <c r="C497" s="24" t="n"/>
      <c r="D497" s="24" t="n"/>
      <c r="E497" s="24" t="n"/>
      <c r="F497" s="29" t="n"/>
      <c r="G497" s="29" t="n"/>
      <c r="H497" s="29" t="n"/>
      <c r="I497" s="30" t="n"/>
      <c r="J497" s="31" t="n"/>
      <c r="K497" s="31" t="n"/>
      <c r="L497" s="19">
        <f>IF(OR(K497="",J497="",J497=0),"",K497/J497)</f>
        <v/>
      </c>
      <c r="M497" s="20">
        <f>IF(AND(A497="",C497=""),"",IF(N497="No","Skipped",IF(K497="","Active",IF(K497&gt;0,"Win",IF(K497&lt;0,"Loss","Breakeven")))))</f>
        <v/>
      </c>
      <c r="N497" s="24" t="n"/>
      <c r="O497" s="21" t="n"/>
      <c r="P497" s="24" t="n"/>
      <c r="Q497" s="32" t="n"/>
      <c r="R497" s="24" t="n"/>
      <c r="S497" s="21" t="n"/>
      <c r="T497" s="21" t="n"/>
      <c r="U497" s="21" t="n"/>
      <c r="V497" s="24" t="n"/>
      <c r="W497" s="25">
        <f>IF(K497="","",SUM($K$2:K497))</f>
        <v/>
      </c>
      <c r="X497" s="25">
        <f>IF(W497="","",MAX(0,MAX($W$2:W497)))</f>
        <v/>
      </c>
      <c r="Y497" s="25">
        <f>IF(W497="","",W497-X497)</f>
        <v/>
      </c>
      <c r="Z497" s="20">
        <f>IF(A497="","",CHOOSE(WEEKDAY(A497,2),"Mon","Tue","Wed","Thu","Fri","Sat","Sun"))</f>
        <v/>
      </c>
      <c r="AA497" s="26">
        <f>IF(A497="","",DATE(YEAR(A497),MONTH(A497),1))</f>
        <v/>
      </c>
    </row>
    <row r="498">
      <c r="A498" s="27" t="n"/>
      <c r="B498" s="28" t="n"/>
      <c r="C498" s="24" t="n"/>
      <c r="D498" s="24" t="n"/>
      <c r="E498" s="24" t="n"/>
      <c r="F498" s="29" t="n"/>
      <c r="G498" s="29" t="n"/>
      <c r="H498" s="29" t="n"/>
      <c r="I498" s="30" t="n"/>
      <c r="J498" s="31" t="n"/>
      <c r="K498" s="31" t="n"/>
      <c r="L498" s="19">
        <f>IF(OR(K498="",J498="",J498=0),"",K498/J498)</f>
        <v/>
      </c>
      <c r="M498" s="20">
        <f>IF(AND(A498="",C498=""),"",IF(N498="No","Skipped",IF(K498="","Active",IF(K498&gt;0,"Win",IF(K498&lt;0,"Loss","Breakeven")))))</f>
        <v/>
      </c>
      <c r="N498" s="24" t="n"/>
      <c r="O498" s="21" t="n"/>
      <c r="P498" s="24" t="n"/>
      <c r="Q498" s="32" t="n"/>
      <c r="R498" s="24" t="n"/>
      <c r="S498" s="21" t="n"/>
      <c r="T498" s="21" t="n"/>
      <c r="U498" s="21" t="n"/>
      <c r="V498" s="24" t="n"/>
      <c r="W498" s="25">
        <f>IF(K498="","",SUM($K$2:K498))</f>
        <v/>
      </c>
      <c r="X498" s="25">
        <f>IF(W498="","",MAX(0,MAX($W$2:W498)))</f>
        <v/>
      </c>
      <c r="Y498" s="25">
        <f>IF(W498="","",W498-X498)</f>
        <v/>
      </c>
      <c r="Z498" s="20">
        <f>IF(A498="","",CHOOSE(WEEKDAY(A498,2),"Mon","Tue","Wed","Thu","Fri","Sat","Sun"))</f>
        <v/>
      </c>
      <c r="AA498" s="26">
        <f>IF(A498="","",DATE(YEAR(A498),MONTH(A498),1))</f>
        <v/>
      </c>
    </row>
    <row r="499">
      <c r="A499" s="27" t="n"/>
      <c r="B499" s="28" t="n"/>
      <c r="C499" s="24" t="n"/>
      <c r="D499" s="24" t="n"/>
      <c r="E499" s="24" t="n"/>
      <c r="F499" s="29" t="n"/>
      <c r="G499" s="29" t="n"/>
      <c r="H499" s="29" t="n"/>
      <c r="I499" s="30" t="n"/>
      <c r="J499" s="31" t="n"/>
      <c r="K499" s="31" t="n"/>
      <c r="L499" s="19">
        <f>IF(OR(K499="",J499="",J499=0),"",K499/J499)</f>
        <v/>
      </c>
      <c r="M499" s="20">
        <f>IF(AND(A499="",C499=""),"",IF(N499="No","Skipped",IF(K499="","Active",IF(K499&gt;0,"Win",IF(K499&lt;0,"Loss","Breakeven")))))</f>
        <v/>
      </c>
      <c r="N499" s="24" t="n"/>
      <c r="O499" s="21" t="n"/>
      <c r="P499" s="24" t="n"/>
      <c r="Q499" s="32" t="n"/>
      <c r="R499" s="24" t="n"/>
      <c r="S499" s="21" t="n"/>
      <c r="T499" s="21" t="n"/>
      <c r="U499" s="21" t="n"/>
      <c r="V499" s="24" t="n"/>
      <c r="W499" s="25">
        <f>IF(K499="","",SUM($K$2:K499))</f>
        <v/>
      </c>
      <c r="X499" s="25">
        <f>IF(W499="","",MAX(0,MAX($W$2:W499)))</f>
        <v/>
      </c>
      <c r="Y499" s="25">
        <f>IF(W499="","",W499-X499)</f>
        <v/>
      </c>
      <c r="Z499" s="20">
        <f>IF(A499="","",CHOOSE(WEEKDAY(A499,2),"Mon","Tue","Wed","Thu","Fri","Sat","Sun"))</f>
        <v/>
      </c>
      <c r="AA499" s="26">
        <f>IF(A499="","",DATE(YEAR(A499),MONTH(A499),1))</f>
        <v/>
      </c>
    </row>
    <row r="500">
      <c r="A500" s="27" t="n"/>
      <c r="B500" s="28" t="n"/>
      <c r="C500" s="24" t="n"/>
      <c r="D500" s="24" t="n"/>
      <c r="E500" s="24" t="n"/>
      <c r="F500" s="29" t="n"/>
      <c r="G500" s="29" t="n"/>
      <c r="H500" s="29" t="n"/>
      <c r="I500" s="30" t="n"/>
      <c r="J500" s="31" t="n"/>
      <c r="K500" s="31" t="n"/>
      <c r="L500" s="19">
        <f>IF(OR(K500="",J500="",J500=0),"",K500/J500)</f>
        <v/>
      </c>
      <c r="M500" s="20">
        <f>IF(AND(A500="",C500=""),"",IF(N500="No","Skipped",IF(K500="","Active",IF(K500&gt;0,"Win",IF(K500&lt;0,"Loss","Breakeven")))))</f>
        <v/>
      </c>
      <c r="N500" s="24" t="n"/>
      <c r="O500" s="21" t="n"/>
      <c r="P500" s="24" t="n"/>
      <c r="Q500" s="32" t="n"/>
      <c r="R500" s="24" t="n"/>
      <c r="S500" s="21" t="n"/>
      <c r="T500" s="21" t="n"/>
      <c r="U500" s="21" t="n"/>
      <c r="V500" s="24" t="n"/>
      <c r="W500" s="25">
        <f>IF(K500="","",SUM($K$2:K500))</f>
        <v/>
      </c>
      <c r="X500" s="25">
        <f>IF(W500="","",MAX(0,MAX($W$2:W500)))</f>
        <v/>
      </c>
      <c r="Y500" s="25">
        <f>IF(W500="","",W500-X500)</f>
        <v/>
      </c>
      <c r="Z500" s="20">
        <f>IF(A500="","",CHOOSE(WEEKDAY(A500,2),"Mon","Tue","Wed","Thu","Fri","Sat","Sun"))</f>
        <v/>
      </c>
      <c r="AA500" s="26">
        <f>IF(A500="","",DATE(YEAR(A500),MONTH(A500),1))</f>
        <v/>
      </c>
    </row>
    <row r="501">
      <c r="A501" s="27" t="n"/>
      <c r="B501" s="28" t="n"/>
      <c r="C501" s="24" t="n"/>
      <c r="D501" s="24" t="n"/>
      <c r="E501" s="24" t="n"/>
      <c r="F501" s="29" t="n"/>
      <c r="G501" s="29" t="n"/>
      <c r="H501" s="29" t="n"/>
      <c r="I501" s="30" t="n"/>
      <c r="J501" s="31" t="n"/>
      <c r="K501" s="31" t="n"/>
      <c r="L501" s="19">
        <f>IF(OR(K501="",J501="",J501=0),"",K501/J501)</f>
        <v/>
      </c>
      <c r="M501" s="20">
        <f>IF(AND(A501="",C501=""),"",IF(N501="No","Skipped",IF(K501="","Active",IF(K501&gt;0,"Win",IF(K501&lt;0,"Loss","Breakeven")))))</f>
        <v/>
      </c>
      <c r="N501" s="24" t="n"/>
      <c r="O501" s="21" t="n"/>
      <c r="P501" s="24" t="n"/>
      <c r="Q501" s="32" t="n"/>
      <c r="R501" s="24" t="n"/>
      <c r="S501" s="21" t="n"/>
      <c r="T501" s="21" t="n"/>
      <c r="U501" s="21" t="n"/>
      <c r="V501" s="24" t="n"/>
      <c r="W501" s="25">
        <f>IF(K501="","",SUM($K$2:K501))</f>
        <v/>
      </c>
      <c r="X501" s="25">
        <f>IF(W501="","",MAX(0,MAX($W$2:W501)))</f>
        <v/>
      </c>
      <c r="Y501" s="25">
        <f>IF(W501="","",W501-X501)</f>
        <v/>
      </c>
      <c r="Z501" s="20">
        <f>IF(A501="","",CHOOSE(WEEKDAY(A501,2),"Mon","Tue","Wed","Thu","Fri","Sat","Sun"))</f>
        <v/>
      </c>
      <c r="AA501" s="26">
        <f>IF(A501="","",DATE(YEAR(A501),MONTH(A501),1))</f>
        <v/>
      </c>
    </row>
    <row r="502">
      <c r="A502" s="27" t="n"/>
      <c r="B502" s="28" t="n"/>
      <c r="C502" s="24" t="n"/>
      <c r="D502" s="24" t="n"/>
      <c r="E502" s="24" t="n"/>
      <c r="F502" s="29" t="n"/>
      <c r="G502" s="29" t="n"/>
      <c r="H502" s="29" t="n"/>
      <c r="I502" s="30" t="n"/>
      <c r="J502" s="31" t="n"/>
      <c r="K502" s="31" t="n"/>
      <c r="L502" s="19">
        <f>IF(OR(K502="",J502="",J502=0),"",K502/J502)</f>
        <v/>
      </c>
      <c r="M502" s="20">
        <f>IF(AND(A502="",C502=""),"",IF(N502="No","Skipped",IF(K502="","Active",IF(K502&gt;0,"Win",IF(K502&lt;0,"Loss","Breakeven")))))</f>
        <v/>
      </c>
      <c r="N502" s="24" t="n"/>
      <c r="O502" s="21" t="n"/>
      <c r="P502" s="24" t="n"/>
      <c r="Q502" s="32" t="n"/>
      <c r="R502" s="24" t="n"/>
      <c r="S502" s="21" t="n"/>
      <c r="T502" s="21" t="n"/>
      <c r="U502" s="21" t="n"/>
      <c r="V502" s="24" t="n"/>
      <c r="W502" s="25">
        <f>IF(K502="","",SUM($K$2:K502))</f>
        <v/>
      </c>
      <c r="X502" s="25">
        <f>IF(W502="","",MAX(0,MAX($W$2:W502)))</f>
        <v/>
      </c>
      <c r="Y502" s="25">
        <f>IF(W502="","",W502-X502)</f>
        <v/>
      </c>
      <c r="Z502" s="20">
        <f>IF(A502="","",CHOOSE(WEEKDAY(A502,2),"Mon","Tue","Wed","Thu","Fri","Sat","Sun"))</f>
        <v/>
      </c>
      <c r="AA502" s="26">
        <f>IF(A502="","",DATE(YEAR(A502),MONTH(A502),1))</f>
        <v/>
      </c>
    </row>
    <row r="503">
      <c r="A503" s="27" t="n"/>
      <c r="B503" s="28" t="n"/>
      <c r="C503" s="24" t="n"/>
      <c r="D503" s="24" t="n"/>
      <c r="E503" s="24" t="n"/>
      <c r="F503" s="29" t="n"/>
      <c r="G503" s="29" t="n"/>
      <c r="H503" s="29" t="n"/>
      <c r="I503" s="30" t="n"/>
      <c r="J503" s="31" t="n"/>
      <c r="K503" s="31" t="n"/>
      <c r="L503" s="19">
        <f>IF(OR(K503="",J503="",J503=0),"",K503/J503)</f>
        <v/>
      </c>
      <c r="M503" s="20">
        <f>IF(AND(A503="",C503=""),"",IF(N503="No","Skipped",IF(K503="","Active",IF(K503&gt;0,"Win",IF(K503&lt;0,"Loss","Breakeven")))))</f>
        <v/>
      </c>
      <c r="N503" s="24" t="n"/>
      <c r="O503" s="21" t="n"/>
      <c r="P503" s="24" t="n"/>
      <c r="Q503" s="32" t="n"/>
      <c r="R503" s="24" t="n"/>
      <c r="S503" s="21" t="n"/>
      <c r="T503" s="21" t="n"/>
      <c r="U503" s="21" t="n"/>
      <c r="V503" s="24" t="n"/>
      <c r="W503" s="25">
        <f>IF(K503="","",SUM($K$2:K503))</f>
        <v/>
      </c>
      <c r="X503" s="25">
        <f>IF(W503="","",MAX(0,MAX($W$2:W503)))</f>
        <v/>
      </c>
      <c r="Y503" s="25">
        <f>IF(W503="","",W503-X503)</f>
        <v/>
      </c>
      <c r="Z503" s="20">
        <f>IF(A503="","",CHOOSE(WEEKDAY(A503,2),"Mon","Tue","Wed","Thu","Fri","Sat","Sun"))</f>
        <v/>
      </c>
      <c r="AA503" s="26">
        <f>IF(A503="","",DATE(YEAR(A503),MONTH(A503),1))</f>
        <v/>
      </c>
    </row>
    <row r="504">
      <c r="A504" s="27" t="n"/>
      <c r="B504" s="28" t="n"/>
      <c r="C504" s="24" t="n"/>
      <c r="D504" s="24" t="n"/>
      <c r="E504" s="24" t="n"/>
      <c r="F504" s="29" t="n"/>
      <c r="G504" s="29" t="n"/>
      <c r="H504" s="29" t="n"/>
      <c r="I504" s="30" t="n"/>
      <c r="J504" s="31" t="n"/>
      <c r="K504" s="31" t="n"/>
      <c r="L504" s="19">
        <f>IF(OR(K504="",J504="",J504=0),"",K504/J504)</f>
        <v/>
      </c>
      <c r="M504" s="20">
        <f>IF(AND(A504="",C504=""),"",IF(N504="No","Skipped",IF(K504="","Active",IF(K504&gt;0,"Win",IF(K504&lt;0,"Loss","Breakeven")))))</f>
        <v/>
      </c>
      <c r="N504" s="24" t="n"/>
      <c r="O504" s="21" t="n"/>
      <c r="P504" s="24" t="n"/>
      <c r="Q504" s="32" t="n"/>
      <c r="R504" s="24" t="n"/>
      <c r="S504" s="21" t="n"/>
      <c r="T504" s="21" t="n"/>
      <c r="U504" s="21" t="n"/>
      <c r="V504" s="24" t="n"/>
      <c r="W504" s="25">
        <f>IF(K504="","",SUM($K$2:K504))</f>
        <v/>
      </c>
      <c r="X504" s="25">
        <f>IF(W504="","",MAX(0,MAX($W$2:W504)))</f>
        <v/>
      </c>
      <c r="Y504" s="25">
        <f>IF(W504="","",W504-X504)</f>
        <v/>
      </c>
      <c r="Z504" s="20">
        <f>IF(A504="","",CHOOSE(WEEKDAY(A504,2),"Mon","Tue","Wed","Thu","Fri","Sat","Sun"))</f>
        <v/>
      </c>
      <c r="AA504" s="26">
        <f>IF(A504="","",DATE(YEAR(A504),MONTH(A504),1))</f>
        <v/>
      </c>
    </row>
    <row r="505">
      <c r="A505" s="27" t="n"/>
      <c r="B505" s="28" t="n"/>
      <c r="C505" s="24" t="n"/>
      <c r="D505" s="24" t="n"/>
      <c r="E505" s="24" t="n"/>
      <c r="F505" s="29" t="n"/>
      <c r="G505" s="29" t="n"/>
      <c r="H505" s="29" t="n"/>
      <c r="I505" s="30" t="n"/>
      <c r="J505" s="31" t="n"/>
      <c r="K505" s="31" t="n"/>
      <c r="L505" s="19">
        <f>IF(OR(K505="",J505="",J505=0),"",K505/J505)</f>
        <v/>
      </c>
      <c r="M505" s="20">
        <f>IF(AND(A505="",C505=""),"",IF(N505="No","Skipped",IF(K505="","Active",IF(K505&gt;0,"Win",IF(K505&lt;0,"Loss","Breakeven")))))</f>
        <v/>
      </c>
      <c r="N505" s="24" t="n"/>
      <c r="O505" s="21" t="n"/>
      <c r="P505" s="24" t="n"/>
      <c r="Q505" s="32" t="n"/>
      <c r="R505" s="24" t="n"/>
      <c r="S505" s="21" t="n"/>
      <c r="T505" s="21" t="n"/>
      <c r="U505" s="21" t="n"/>
      <c r="V505" s="24" t="n"/>
      <c r="W505" s="25">
        <f>IF(K505="","",SUM($K$2:K505))</f>
        <v/>
      </c>
      <c r="X505" s="25">
        <f>IF(W505="","",MAX(0,MAX($W$2:W505)))</f>
        <v/>
      </c>
      <c r="Y505" s="25">
        <f>IF(W505="","",W505-X505)</f>
        <v/>
      </c>
      <c r="Z505" s="20">
        <f>IF(A505="","",CHOOSE(WEEKDAY(A505,2),"Mon","Tue","Wed","Thu","Fri","Sat","Sun"))</f>
        <v/>
      </c>
      <c r="AA505" s="26">
        <f>IF(A505="","",DATE(YEAR(A505),MONTH(A505),1))</f>
        <v/>
      </c>
    </row>
    <row r="506">
      <c r="A506" s="27" t="n"/>
      <c r="B506" s="28" t="n"/>
      <c r="C506" s="24" t="n"/>
      <c r="D506" s="24" t="n"/>
      <c r="E506" s="24" t="n"/>
      <c r="F506" s="29" t="n"/>
      <c r="G506" s="29" t="n"/>
      <c r="H506" s="29" t="n"/>
      <c r="I506" s="30" t="n"/>
      <c r="J506" s="31" t="n"/>
      <c r="K506" s="31" t="n"/>
      <c r="L506" s="19">
        <f>IF(OR(K506="",J506="",J506=0),"",K506/J506)</f>
        <v/>
      </c>
      <c r="M506" s="20">
        <f>IF(AND(A506="",C506=""),"",IF(N506="No","Skipped",IF(K506="","Active",IF(K506&gt;0,"Win",IF(K506&lt;0,"Loss","Breakeven")))))</f>
        <v/>
      </c>
      <c r="N506" s="24" t="n"/>
      <c r="O506" s="21" t="n"/>
      <c r="P506" s="24" t="n"/>
      <c r="Q506" s="32" t="n"/>
      <c r="R506" s="24" t="n"/>
      <c r="S506" s="21" t="n"/>
      <c r="T506" s="21" t="n"/>
      <c r="U506" s="21" t="n"/>
      <c r="V506" s="24" t="n"/>
      <c r="W506" s="25">
        <f>IF(K506="","",SUM($K$2:K506))</f>
        <v/>
      </c>
      <c r="X506" s="25">
        <f>IF(W506="","",MAX(0,MAX($W$2:W506)))</f>
        <v/>
      </c>
      <c r="Y506" s="25">
        <f>IF(W506="","",W506-X506)</f>
        <v/>
      </c>
      <c r="Z506" s="20">
        <f>IF(A506="","",CHOOSE(WEEKDAY(A506,2),"Mon","Tue","Wed","Thu","Fri","Sat","Sun"))</f>
        <v/>
      </c>
      <c r="AA506" s="26">
        <f>IF(A506="","",DATE(YEAR(A506),MONTH(A506),1))</f>
        <v/>
      </c>
    </row>
    <row r="507">
      <c r="A507" s="27" t="n"/>
      <c r="B507" s="28" t="n"/>
      <c r="C507" s="24" t="n"/>
      <c r="D507" s="24" t="n"/>
      <c r="E507" s="24" t="n"/>
      <c r="F507" s="29" t="n"/>
      <c r="G507" s="29" t="n"/>
      <c r="H507" s="29" t="n"/>
      <c r="I507" s="30" t="n"/>
      <c r="J507" s="31" t="n"/>
      <c r="K507" s="31" t="n"/>
      <c r="L507" s="19">
        <f>IF(OR(K507="",J507="",J507=0),"",K507/J507)</f>
        <v/>
      </c>
      <c r="M507" s="20">
        <f>IF(AND(A507="",C507=""),"",IF(N507="No","Skipped",IF(K507="","Active",IF(K507&gt;0,"Win",IF(K507&lt;0,"Loss","Breakeven")))))</f>
        <v/>
      </c>
      <c r="N507" s="24" t="n"/>
      <c r="O507" s="21" t="n"/>
      <c r="P507" s="24" t="n"/>
      <c r="Q507" s="32" t="n"/>
      <c r="R507" s="24" t="n"/>
      <c r="S507" s="21" t="n"/>
      <c r="T507" s="21" t="n"/>
      <c r="U507" s="21" t="n"/>
      <c r="V507" s="24" t="n"/>
      <c r="W507" s="25">
        <f>IF(K507="","",SUM($K$2:K507))</f>
        <v/>
      </c>
      <c r="X507" s="25">
        <f>IF(W507="","",MAX(0,MAX($W$2:W507)))</f>
        <v/>
      </c>
      <c r="Y507" s="25">
        <f>IF(W507="","",W507-X507)</f>
        <v/>
      </c>
      <c r="Z507" s="20">
        <f>IF(A507="","",CHOOSE(WEEKDAY(A507,2),"Mon","Tue","Wed","Thu","Fri","Sat","Sun"))</f>
        <v/>
      </c>
      <c r="AA507" s="26">
        <f>IF(A507="","",DATE(YEAR(A507),MONTH(A507),1))</f>
        <v/>
      </c>
    </row>
    <row r="508">
      <c r="A508" s="27" t="n"/>
      <c r="B508" s="28" t="n"/>
      <c r="C508" s="24" t="n"/>
      <c r="D508" s="24" t="n"/>
      <c r="E508" s="24" t="n"/>
      <c r="F508" s="29" t="n"/>
      <c r="G508" s="29" t="n"/>
      <c r="H508" s="29" t="n"/>
      <c r="I508" s="30" t="n"/>
      <c r="J508" s="31" t="n"/>
      <c r="K508" s="31" t="n"/>
      <c r="L508" s="19">
        <f>IF(OR(K508="",J508="",J508=0),"",K508/J508)</f>
        <v/>
      </c>
      <c r="M508" s="20">
        <f>IF(AND(A508="",C508=""),"",IF(N508="No","Skipped",IF(K508="","Active",IF(K508&gt;0,"Win",IF(K508&lt;0,"Loss","Breakeven")))))</f>
        <v/>
      </c>
      <c r="N508" s="24" t="n"/>
      <c r="O508" s="21" t="n"/>
      <c r="P508" s="24" t="n"/>
      <c r="Q508" s="32" t="n"/>
      <c r="R508" s="24" t="n"/>
      <c r="S508" s="21" t="n"/>
      <c r="T508" s="21" t="n"/>
      <c r="U508" s="21" t="n"/>
      <c r="V508" s="24" t="n"/>
      <c r="W508" s="25">
        <f>IF(K508="","",SUM($K$2:K508))</f>
        <v/>
      </c>
      <c r="X508" s="25">
        <f>IF(W508="","",MAX(0,MAX($W$2:W508)))</f>
        <v/>
      </c>
      <c r="Y508" s="25">
        <f>IF(W508="","",W508-X508)</f>
        <v/>
      </c>
      <c r="Z508" s="20">
        <f>IF(A508="","",CHOOSE(WEEKDAY(A508,2),"Mon","Tue","Wed","Thu","Fri","Sat","Sun"))</f>
        <v/>
      </c>
      <c r="AA508" s="26">
        <f>IF(A508="","",DATE(YEAR(A508),MONTH(A508),1))</f>
        <v/>
      </c>
    </row>
    <row r="509">
      <c r="A509" s="27" t="n"/>
      <c r="B509" s="28" t="n"/>
      <c r="C509" s="24" t="n"/>
      <c r="D509" s="24" t="n"/>
      <c r="E509" s="24" t="n"/>
      <c r="F509" s="29" t="n"/>
      <c r="G509" s="29" t="n"/>
      <c r="H509" s="29" t="n"/>
      <c r="I509" s="30" t="n"/>
      <c r="J509" s="31" t="n"/>
      <c r="K509" s="31" t="n"/>
      <c r="L509" s="19">
        <f>IF(OR(K509="",J509="",J509=0),"",K509/J509)</f>
        <v/>
      </c>
      <c r="M509" s="20">
        <f>IF(AND(A509="",C509=""),"",IF(N509="No","Skipped",IF(K509="","Active",IF(K509&gt;0,"Win",IF(K509&lt;0,"Loss","Breakeven")))))</f>
        <v/>
      </c>
      <c r="N509" s="24" t="n"/>
      <c r="O509" s="21" t="n"/>
      <c r="P509" s="24" t="n"/>
      <c r="Q509" s="32" t="n"/>
      <c r="R509" s="24" t="n"/>
      <c r="S509" s="21" t="n"/>
      <c r="T509" s="21" t="n"/>
      <c r="U509" s="21" t="n"/>
      <c r="V509" s="24" t="n"/>
      <c r="W509" s="25">
        <f>IF(K509="","",SUM($K$2:K509))</f>
        <v/>
      </c>
      <c r="X509" s="25">
        <f>IF(W509="","",MAX(0,MAX($W$2:W509)))</f>
        <v/>
      </c>
      <c r="Y509" s="25">
        <f>IF(W509="","",W509-X509)</f>
        <v/>
      </c>
      <c r="Z509" s="20">
        <f>IF(A509="","",CHOOSE(WEEKDAY(A509,2),"Mon","Tue","Wed","Thu","Fri","Sat","Sun"))</f>
        <v/>
      </c>
      <c r="AA509" s="26">
        <f>IF(A509="","",DATE(YEAR(A509),MONTH(A509),1))</f>
        <v/>
      </c>
    </row>
    <row r="510">
      <c r="A510" s="27" t="n"/>
      <c r="B510" s="28" t="n"/>
      <c r="C510" s="24" t="n"/>
      <c r="D510" s="24" t="n"/>
      <c r="E510" s="24" t="n"/>
      <c r="F510" s="29" t="n"/>
      <c r="G510" s="29" t="n"/>
      <c r="H510" s="29" t="n"/>
      <c r="I510" s="30" t="n"/>
      <c r="J510" s="31" t="n"/>
      <c r="K510" s="31" t="n"/>
      <c r="L510" s="19">
        <f>IF(OR(K510="",J510="",J510=0),"",K510/J510)</f>
        <v/>
      </c>
      <c r="M510" s="20">
        <f>IF(AND(A510="",C510=""),"",IF(N510="No","Skipped",IF(K510="","Active",IF(K510&gt;0,"Win",IF(K510&lt;0,"Loss","Breakeven")))))</f>
        <v/>
      </c>
      <c r="N510" s="24" t="n"/>
      <c r="O510" s="21" t="n"/>
      <c r="P510" s="24" t="n"/>
      <c r="Q510" s="32" t="n"/>
      <c r="R510" s="24" t="n"/>
      <c r="S510" s="21" t="n"/>
      <c r="T510" s="21" t="n"/>
      <c r="U510" s="21" t="n"/>
      <c r="V510" s="24" t="n"/>
      <c r="W510" s="25">
        <f>IF(K510="","",SUM($K$2:K510))</f>
        <v/>
      </c>
      <c r="X510" s="25">
        <f>IF(W510="","",MAX(0,MAX($W$2:W510)))</f>
        <v/>
      </c>
      <c r="Y510" s="25">
        <f>IF(W510="","",W510-X510)</f>
        <v/>
      </c>
      <c r="Z510" s="20">
        <f>IF(A510="","",CHOOSE(WEEKDAY(A510,2),"Mon","Tue","Wed","Thu","Fri","Sat","Sun"))</f>
        <v/>
      </c>
      <c r="AA510" s="26">
        <f>IF(A510="","",DATE(YEAR(A510),MONTH(A510),1))</f>
        <v/>
      </c>
    </row>
    <row r="511">
      <c r="A511" s="27" t="n"/>
      <c r="B511" s="28" t="n"/>
      <c r="C511" s="24" t="n"/>
      <c r="D511" s="24" t="n"/>
      <c r="E511" s="24" t="n"/>
      <c r="F511" s="29" t="n"/>
      <c r="G511" s="29" t="n"/>
      <c r="H511" s="29" t="n"/>
      <c r="I511" s="30" t="n"/>
      <c r="J511" s="31" t="n"/>
      <c r="K511" s="31" t="n"/>
      <c r="L511" s="19">
        <f>IF(OR(K511="",J511="",J511=0),"",K511/J511)</f>
        <v/>
      </c>
      <c r="M511" s="20">
        <f>IF(AND(A511="",C511=""),"",IF(N511="No","Skipped",IF(K511="","Active",IF(K511&gt;0,"Win",IF(K511&lt;0,"Loss","Breakeven")))))</f>
        <v/>
      </c>
      <c r="N511" s="24" t="n"/>
      <c r="O511" s="21" t="n"/>
      <c r="P511" s="24" t="n"/>
      <c r="Q511" s="32" t="n"/>
      <c r="R511" s="24" t="n"/>
      <c r="S511" s="21" t="n"/>
      <c r="T511" s="21" t="n"/>
      <c r="U511" s="21" t="n"/>
      <c r="V511" s="24" t="n"/>
      <c r="W511" s="25">
        <f>IF(K511="","",SUM($K$2:K511))</f>
        <v/>
      </c>
      <c r="X511" s="25">
        <f>IF(W511="","",MAX(0,MAX($W$2:W511)))</f>
        <v/>
      </c>
      <c r="Y511" s="25">
        <f>IF(W511="","",W511-X511)</f>
        <v/>
      </c>
      <c r="Z511" s="20">
        <f>IF(A511="","",CHOOSE(WEEKDAY(A511,2),"Mon","Tue","Wed","Thu","Fri","Sat","Sun"))</f>
        <v/>
      </c>
      <c r="AA511" s="26">
        <f>IF(A511="","",DATE(YEAR(A511),MONTH(A511),1))</f>
        <v/>
      </c>
    </row>
    <row r="512">
      <c r="A512" s="27" t="n"/>
      <c r="B512" s="28" t="n"/>
      <c r="C512" s="24" t="n"/>
      <c r="D512" s="24" t="n"/>
      <c r="E512" s="24" t="n"/>
      <c r="F512" s="29" t="n"/>
      <c r="G512" s="29" t="n"/>
      <c r="H512" s="29" t="n"/>
      <c r="I512" s="30" t="n"/>
      <c r="J512" s="31" t="n"/>
      <c r="K512" s="31" t="n"/>
      <c r="L512" s="19">
        <f>IF(OR(K512="",J512="",J512=0),"",K512/J512)</f>
        <v/>
      </c>
      <c r="M512" s="20">
        <f>IF(AND(A512="",C512=""),"",IF(N512="No","Skipped",IF(K512="","Active",IF(K512&gt;0,"Win",IF(K512&lt;0,"Loss","Breakeven")))))</f>
        <v/>
      </c>
      <c r="N512" s="24" t="n"/>
      <c r="O512" s="21" t="n"/>
      <c r="P512" s="24" t="n"/>
      <c r="Q512" s="32" t="n"/>
      <c r="R512" s="24" t="n"/>
      <c r="S512" s="21" t="n"/>
      <c r="T512" s="21" t="n"/>
      <c r="U512" s="21" t="n"/>
      <c r="V512" s="24" t="n"/>
      <c r="W512" s="25">
        <f>IF(K512="","",SUM($K$2:K512))</f>
        <v/>
      </c>
      <c r="X512" s="25">
        <f>IF(W512="","",MAX(0,MAX($W$2:W512)))</f>
        <v/>
      </c>
      <c r="Y512" s="25">
        <f>IF(W512="","",W512-X512)</f>
        <v/>
      </c>
      <c r="Z512" s="20">
        <f>IF(A512="","",CHOOSE(WEEKDAY(A512,2),"Mon","Tue","Wed","Thu","Fri","Sat","Sun"))</f>
        <v/>
      </c>
      <c r="AA512" s="26">
        <f>IF(A512="","",DATE(YEAR(A512),MONTH(A512),1))</f>
        <v/>
      </c>
    </row>
    <row r="513">
      <c r="A513" s="27" t="n"/>
      <c r="B513" s="28" t="n"/>
      <c r="C513" s="24" t="n"/>
      <c r="D513" s="24" t="n"/>
      <c r="E513" s="24" t="n"/>
      <c r="F513" s="29" t="n"/>
      <c r="G513" s="29" t="n"/>
      <c r="H513" s="29" t="n"/>
      <c r="I513" s="30" t="n"/>
      <c r="J513" s="31" t="n"/>
      <c r="K513" s="31" t="n"/>
      <c r="L513" s="19">
        <f>IF(OR(K513="",J513="",J513=0),"",K513/J513)</f>
        <v/>
      </c>
      <c r="M513" s="20">
        <f>IF(AND(A513="",C513=""),"",IF(N513="No","Skipped",IF(K513="","Active",IF(K513&gt;0,"Win",IF(K513&lt;0,"Loss","Breakeven")))))</f>
        <v/>
      </c>
      <c r="N513" s="24" t="n"/>
      <c r="O513" s="21" t="n"/>
      <c r="P513" s="24" t="n"/>
      <c r="Q513" s="32" t="n"/>
      <c r="R513" s="24" t="n"/>
      <c r="S513" s="21" t="n"/>
      <c r="T513" s="21" t="n"/>
      <c r="U513" s="21" t="n"/>
      <c r="V513" s="24" t="n"/>
      <c r="W513" s="25">
        <f>IF(K513="","",SUM($K$2:K513))</f>
        <v/>
      </c>
      <c r="X513" s="25">
        <f>IF(W513="","",MAX(0,MAX($W$2:W513)))</f>
        <v/>
      </c>
      <c r="Y513" s="25">
        <f>IF(W513="","",W513-X513)</f>
        <v/>
      </c>
      <c r="Z513" s="20">
        <f>IF(A513="","",CHOOSE(WEEKDAY(A513,2),"Mon","Tue","Wed","Thu","Fri","Sat","Sun"))</f>
        <v/>
      </c>
      <c r="AA513" s="26">
        <f>IF(A513="","",DATE(YEAR(A513),MONTH(A513),1))</f>
        <v/>
      </c>
    </row>
    <row r="514">
      <c r="A514" s="27" t="n"/>
      <c r="B514" s="28" t="n"/>
      <c r="C514" s="24" t="n"/>
      <c r="D514" s="24" t="n"/>
      <c r="E514" s="24" t="n"/>
      <c r="F514" s="29" t="n"/>
      <c r="G514" s="29" t="n"/>
      <c r="H514" s="29" t="n"/>
      <c r="I514" s="30" t="n"/>
      <c r="J514" s="31" t="n"/>
      <c r="K514" s="31" t="n"/>
      <c r="L514" s="19">
        <f>IF(OR(K514="",J514="",J514=0),"",K514/J514)</f>
        <v/>
      </c>
      <c r="M514" s="20">
        <f>IF(AND(A514="",C514=""),"",IF(N514="No","Skipped",IF(K514="","Active",IF(K514&gt;0,"Win",IF(K514&lt;0,"Loss","Breakeven")))))</f>
        <v/>
      </c>
      <c r="N514" s="24" t="n"/>
      <c r="O514" s="21" t="n"/>
      <c r="P514" s="24" t="n"/>
      <c r="Q514" s="32" t="n"/>
      <c r="R514" s="24" t="n"/>
      <c r="S514" s="21" t="n"/>
      <c r="T514" s="21" t="n"/>
      <c r="U514" s="21" t="n"/>
      <c r="V514" s="24" t="n"/>
      <c r="W514" s="25">
        <f>IF(K514="","",SUM($K$2:K514))</f>
        <v/>
      </c>
      <c r="X514" s="25">
        <f>IF(W514="","",MAX(0,MAX($W$2:W514)))</f>
        <v/>
      </c>
      <c r="Y514" s="25">
        <f>IF(W514="","",W514-X514)</f>
        <v/>
      </c>
      <c r="Z514" s="20">
        <f>IF(A514="","",CHOOSE(WEEKDAY(A514,2),"Mon","Tue","Wed","Thu","Fri","Sat","Sun"))</f>
        <v/>
      </c>
      <c r="AA514" s="26">
        <f>IF(A514="","",DATE(YEAR(A514),MONTH(A514),1))</f>
        <v/>
      </c>
    </row>
    <row r="515">
      <c r="A515" s="27" t="n"/>
      <c r="B515" s="28" t="n"/>
      <c r="C515" s="24" t="n"/>
      <c r="D515" s="24" t="n"/>
      <c r="E515" s="24" t="n"/>
      <c r="F515" s="29" t="n"/>
      <c r="G515" s="29" t="n"/>
      <c r="H515" s="29" t="n"/>
      <c r="I515" s="30" t="n"/>
      <c r="J515" s="31" t="n"/>
      <c r="K515" s="31" t="n"/>
      <c r="L515" s="19">
        <f>IF(OR(K515="",J515="",J515=0),"",K515/J515)</f>
        <v/>
      </c>
      <c r="M515" s="20">
        <f>IF(AND(A515="",C515=""),"",IF(N515="No","Skipped",IF(K515="","Active",IF(K515&gt;0,"Win",IF(K515&lt;0,"Loss","Breakeven")))))</f>
        <v/>
      </c>
      <c r="N515" s="24" t="n"/>
      <c r="O515" s="21" t="n"/>
      <c r="P515" s="24" t="n"/>
      <c r="Q515" s="32" t="n"/>
      <c r="R515" s="24" t="n"/>
      <c r="S515" s="21" t="n"/>
      <c r="T515" s="21" t="n"/>
      <c r="U515" s="21" t="n"/>
      <c r="V515" s="24" t="n"/>
      <c r="W515" s="25">
        <f>IF(K515="","",SUM($K$2:K515))</f>
        <v/>
      </c>
      <c r="X515" s="25">
        <f>IF(W515="","",MAX(0,MAX($W$2:W515)))</f>
        <v/>
      </c>
      <c r="Y515" s="25">
        <f>IF(W515="","",W515-X515)</f>
        <v/>
      </c>
      <c r="Z515" s="20">
        <f>IF(A515="","",CHOOSE(WEEKDAY(A515,2),"Mon","Tue","Wed","Thu","Fri","Sat","Sun"))</f>
        <v/>
      </c>
      <c r="AA515" s="26">
        <f>IF(A515="","",DATE(YEAR(A515),MONTH(A515),1))</f>
        <v/>
      </c>
    </row>
    <row r="516">
      <c r="A516" s="27" t="n"/>
      <c r="B516" s="28" t="n"/>
      <c r="C516" s="24" t="n"/>
      <c r="D516" s="24" t="n"/>
      <c r="E516" s="24" t="n"/>
      <c r="F516" s="29" t="n"/>
      <c r="G516" s="29" t="n"/>
      <c r="H516" s="29" t="n"/>
      <c r="I516" s="30" t="n"/>
      <c r="J516" s="31" t="n"/>
      <c r="K516" s="31" t="n"/>
      <c r="L516" s="19">
        <f>IF(OR(K516="",J516="",J516=0),"",K516/J516)</f>
        <v/>
      </c>
      <c r="M516" s="20">
        <f>IF(AND(A516="",C516=""),"",IF(N516="No","Skipped",IF(K516="","Active",IF(K516&gt;0,"Win",IF(K516&lt;0,"Loss","Breakeven")))))</f>
        <v/>
      </c>
      <c r="N516" s="24" t="n"/>
      <c r="O516" s="21" t="n"/>
      <c r="P516" s="24" t="n"/>
      <c r="Q516" s="32" t="n"/>
      <c r="R516" s="24" t="n"/>
      <c r="S516" s="21" t="n"/>
      <c r="T516" s="21" t="n"/>
      <c r="U516" s="21" t="n"/>
      <c r="V516" s="24" t="n"/>
      <c r="W516" s="25">
        <f>IF(K516="","",SUM($K$2:K516))</f>
        <v/>
      </c>
      <c r="X516" s="25">
        <f>IF(W516="","",MAX(0,MAX($W$2:W516)))</f>
        <v/>
      </c>
      <c r="Y516" s="25">
        <f>IF(W516="","",W516-X516)</f>
        <v/>
      </c>
      <c r="Z516" s="20">
        <f>IF(A516="","",CHOOSE(WEEKDAY(A516,2),"Mon","Tue","Wed","Thu","Fri","Sat","Sun"))</f>
        <v/>
      </c>
      <c r="AA516" s="26">
        <f>IF(A516="","",DATE(YEAR(A516),MONTH(A516),1))</f>
        <v/>
      </c>
    </row>
    <row r="517">
      <c r="A517" s="27" t="n"/>
      <c r="B517" s="28" t="n"/>
      <c r="C517" s="24" t="n"/>
      <c r="D517" s="24" t="n"/>
      <c r="E517" s="24" t="n"/>
      <c r="F517" s="29" t="n"/>
      <c r="G517" s="29" t="n"/>
      <c r="H517" s="29" t="n"/>
      <c r="I517" s="30" t="n"/>
      <c r="J517" s="31" t="n"/>
      <c r="K517" s="31" t="n"/>
      <c r="L517" s="19">
        <f>IF(OR(K517="",J517="",J517=0),"",K517/J517)</f>
        <v/>
      </c>
      <c r="M517" s="20">
        <f>IF(AND(A517="",C517=""),"",IF(N517="No","Skipped",IF(K517="","Active",IF(K517&gt;0,"Win",IF(K517&lt;0,"Loss","Breakeven")))))</f>
        <v/>
      </c>
      <c r="N517" s="24" t="n"/>
      <c r="O517" s="21" t="n"/>
      <c r="P517" s="24" t="n"/>
      <c r="Q517" s="32" t="n"/>
      <c r="R517" s="24" t="n"/>
      <c r="S517" s="21" t="n"/>
      <c r="T517" s="21" t="n"/>
      <c r="U517" s="21" t="n"/>
      <c r="V517" s="24" t="n"/>
      <c r="W517" s="25">
        <f>IF(K517="","",SUM($K$2:K517))</f>
        <v/>
      </c>
      <c r="X517" s="25">
        <f>IF(W517="","",MAX(0,MAX($W$2:W517)))</f>
        <v/>
      </c>
      <c r="Y517" s="25">
        <f>IF(W517="","",W517-X517)</f>
        <v/>
      </c>
      <c r="Z517" s="20">
        <f>IF(A517="","",CHOOSE(WEEKDAY(A517,2),"Mon","Tue","Wed","Thu","Fri","Sat","Sun"))</f>
        <v/>
      </c>
      <c r="AA517" s="26">
        <f>IF(A517="","",DATE(YEAR(A517),MONTH(A517),1))</f>
        <v/>
      </c>
    </row>
    <row r="518">
      <c r="A518" s="27" t="n"/>
      <c r="B518" s="28" t="n"/>
      <c r="C518" s="24" t="n"/>
      <c r="D518" s="24" t="n"/>
      <c r="E518" s="24" t="n"/>
      <c r="F518" s="29" t="n"/>
      <c r="G518" s="29" t="n"/>
      <c r="H518" s="29" t="n"/>
      <c r="I518" s="30" t="n"/>
      <c r="J518" s="31" t="n"/>
      <c r="K518" s="31" t="n"/>
      <c r="L518" s="19">
        <f>IF(OR(K518="",J518="",J518=0),"",K518/J518)</f>
        <v/>
      </c>
      <c r="M518" s="20">
        <f>IF(AND(A518="",C518=""),"",IF(N518="No","Skipped",IF(K518="","Active",IF(K518&gt;0,"Win",IF(K518&lt;0,"Loss","Breakeven")))))</f>
        <v/>
      </c>
      <c r="N518" s="24" t="n"/>
      <c r="O518" s="21" t="n"/>
      <c r="P518" s="24" t="n"/>
      <c r="Q518" s="32" t="n"/>
      <c r="R518" s="24" t="n"/>
      <c r="S518" s="21" t="n"/>
      <c r="T518" s="21" t="n"/>
      <c r="U518" s="21" t="n"/>
      <c r="V518" s="24" t="n"/>
      <c r="W518" s="25">
        <f>IF(K518="","",SUM($K$2:K518))</f>
        <v/>
      </c>
      <c r="X518" s="25">
        <f>IF(W518="","",MAX(0,MAX($W$2:W518)))</f>
        <v/>
      </c>
      <c r="Y518" s="25">
        <f>IF(W518="","",W518-X518)</f>
        <v/>
      </c>
      <c r="Z518" s="20">
        <f>IF(A518="","",CHOOSE(WEEKDAY(A518,2),"Mon","Tue","Wed","Thu","Fri","Sat","Sun"))</f>
        <v/>
      </c>
      <c r="AA518" s="26">
        <f>IF(A518="","",DATE(YEAR(A518),MONTH(A518),1))</f>
        <v/>
      </c>
    </row>
    <row r="519">
      <c r="A519" s="27" t="n"/>
      <c r="B519" s="28" t="n"/>
      <c r="C519" s="24" t="n"/>
      <c r="D519" s="24" t="n"/>
      <c r="E519" s="24" t="n"/>
      <c r="F519" s="29" t="n"/>
      <c r="G519" s="29" t="n"/>
      <c r="H519" s="29" t="n"/>
      <c r="I519" s="30" t="n"/>
      <c r="J519" s="31" t="n"/>
      <c r="K519" s="31" t="n"/>
      <c r="L519" s="19">
        <f>IF(OR(K519="",J519="",J519=0),"",K519/J519)</f>
        <v/>
      </c>
      <c r="M519" s="20">
        <f>IF(AND(A519="",C519=""),"",IF(N519="No","Skipped",IF(K519="","Active",IF(K519&gt;0,"Win",IF(K519&lt;0,"Loss","Breakeven")))))</f>
        <v/>
      </c>
      <c r="N519" s="24" t="n"/>
      <c r="O519" s="21" t="n"/>
      <c r="P519" s="24" t="n"/>
      <c r="Q519" s="32" t="n"/>
      <c r="R519" s="24" t="n"/>
      <c r="S519" s="21" t="n"/>
      <c r="T519" s="21" t="n"/>
      <c r="U519" s="21" t="n"/>
      <c r="V519" s="24" t="n"/>
      <c r="W519" s="25">
        <f>IF(K519="","",SUM($K$2:K519))</f>
        <v/>
      </c>
      <c r="X519" s="25">
        <f>IF(W519="","",MAX(0,MAX($W$2:W519)))</f>
        <v/>
      </c>
      <c r="Y519" s="25">
        <f>IF(W519="","",W519-X519)</f>
        <v/>
      </c>
      <c r="Z519" s="20">
        <f>IF(A519="","",CHOOSE(WEEKDAY(A519,2),"Mon","Tue","Wed","Thu","Fri","Sat","Sun"))</f>
        <v/>
      </c>
      <c r="AA519" s="26">
        <f>IF(A519="","",DATE(YEAR(A519),MONTH(A519),1))</f>
        <v/>
      </c>
    </row>
    <row r="520">
      <c r="A520" s="27" t="n"/>
      <c r="B520" s="28" t="n"/>
      <c r="C520" s="24" t="n"/>
      <c r="D520" s="24" t="n"/>
      <c r="E520" s="24" t="n"/>
      <c r="F520" s="29" t="n"/>
      <c r="G520" s="29" t="n"/>
      <c r="H520" s="29" t="n"/>
      <c r="I520" s="30" t="n"/>
      <c r="J520" s="31" t="n"/>
      <c r="K520" s="31" t="n"/>
      <c r="L520" s="19">
        <f>IF(OR(K520="",J520="",J520=0),"",K520/J520)</f>
        <v/>
      </c>
      <c r="M520" s="20">
        <f>IF(AND(A520="",C520=""),"",IF(N520="No","Skipped",IF(K520="","Active",IF(K520&gt;0,"Win",IF(K520&lt;0,"Loss","Breakeven")))))</f>
        <v/>
      </c>
      <c r="N520" s="24" t="n"/>
      <c r="O520" s="21" t="n"/>
      <c r="P520" s="24" t="n"/>
      <c r="Q520" s="32" t="n"/>
      <c r="R520" s="24" t="n"/>
      <c r="S520" s="21" t="n"/>
      <c r="T520" s="21" t="n"/>
      <c r="U520" s="21" t="n"/>
      <c r="V520" s="24" t="n"/>
      <c r="W520" s="25">
        <f>IF(K520="","",SUM($K$2:K520))</f>
        <v/>
      </c>
      <c r="X520" s="25">
        <f>IF(W520="","",MAX(0,MAX($W$2:W520)))</f>
        <v/>
      </c>
      <c r="Y520" s="25">
        <f>IF(W520="","",W520-X520)</f>
        <v/>
      </c>
      <c r="Z520" s="20">
        <f>IF(A520="","",CHOOSE(WEEKDAY(A520,2),"Mon","Tue","Wed","Thu","Fri","Sat","Sun"))</f>
        <v/>
      </c>
      <c r="AA520" s="26">
        <f>IF(A520="","",DATE(YEAR(A520),MONTH(A520),1))</f>
        <v/>
      </c>
    </row>
    <row r="521">
      <c r="A521" s="27" t="n"/>
      <c r="B521" s="28" t="n"/>
      <c r="C521" s="24" t="n"/>
      <c r="D521" s="24" t="n"/>
      <c r="E521" s="24" t="n"/>
      <c r="F521" s="29" t="n"/>
      <c r="G521" s="29" t="n"/>
      <c r="H521" s="29" t="n"/>
      <c r="I521" s="30" t="n"/>
      <c r="J521" s="31" t="n"/>
      <c r="K521" s="31" t="n"/>
      <c r="L521" s="19">
        <f>IF(OR(K521="",J521="",J521=0),"",K521/J521)</f>
        <v/>
      </c>
      <c r="M521" s="20">
        <f>IF(AND(A521="",C521=""),"",IF(N521="No","Skipped",IF(K521="","Active",IF(K521&gt;0,"Win",IF(K521&lt;0,"Loss","Breakeven")))))</f>
        <v/>
      </c>
      <c r="N521" s="24" t="n"/>
      <c r="O521" s="21" t="n"/>
      <c r="P521" s="24" t="n"/>
      <c r="Q521" s="32" t="n"/>
      <c r="R521" s="24" t="n"/>
      <c r="S521" s="21" t="n"/>
      <c r="T521" s="21" t="n"/>
      <c r="U521" s="21" t="n"/>
      <c r="V521" s="24" t="n"/>
      <c r="W521" s="25">
        <f>IF(K521="","",SUM($K$2:K521))</f>
        <v/>
      </c>
      <c r="X521" s="25">
        <f>IF(W521="","",MAX(0,MAX($W$2:W521)))</f>
        <v/>
      </c>
      <c r="Y521" s="25">
        <f>IF(W521="","",W521-X521)</f>
        <v/>
      </c>
      <c r="Z521" s="20">
        <f>IF(A521="","",CHOOSE(WEEKDAY(A521,2),"Mon","Tue","Wed","Thu","Fri","Sat","Sun"))</f>
        <v/>
      </c>
      <c r="AA521" s="26">
        <f>IF(A521="","",DATE(YEAR(A521),MONTH(A521),1))</f>
        <v/>
      </c>
    </row>
    <row r="522">
      <c r="A522" s="27" t="n"/>
      <c r="B522" s="28" t="n"/>
      <c r="C522" s="24" t="n"/>
      <c r="D522" s="24" t="n"/>
      <c r="E522" s="24" t="n"/>
      <c r="F522" s="29" t="n"/>
      <c r="G522" s="29" t="n"/>
      <c r="H522" s="29" t="n"/>
      <c r="I522" s="30" t="n"/>
      <c r="J522" s="31" t="n"/>
      <c r="K522" s="31" t="n"/>
      <c r="L522" s="19">
        <f>IF(OR(K522="",J522="",J522=0),"",K522/J522)</f>
        <v/>
      </c>
      <c r="M522" s="20">
        <f>IF(AND(A522="",C522=""),"",IF(N522="No","Skipped",IF(K522="","Active",IF(K522&gt;0,"Win",IF(K522&lt;0,"Loss","Breakeven")))))</f>
        <v/>
      </c>
      <c r="N522" s="24" t="n"/>
      <c r="O522" s="21" t="n"/>
      <c r="P522" s="24" t="n"/>
      <c r="Q522" s="32" t="n"/>
      <c r="R522" s="24" t="n"/>
      <c r="S522" s="21" t="n"/>
      <c r="T522" s="21" t="n"/>
      <c r="U522" s="21" t="n"/>
      <c r="V522" s="24" t="n"/>
      <c r="W522" s="25">
        <f>IF(K522="","",SUM($K$2:K522))</f>
        <v/>
      </c>
      <c r="X522" s="25">
        <f>IF(W522="","",MAX(0,MAX($W$2:W522)))</f>
        <v/>
      </c>
      <c r="Y522" s="25">
        <f>IF(W522="","",W522-X522)</f>
        <v/>
      </c>
      <c r="Z522" s="20">
        <f>IF(A522="","",CHOOSE(WEEKDAY(A522,2),"Mon","Tue","Wed","Thu","Fri","Sat","Sun"))</f>
        <v/>
      </c>
      <c r="AA522" s="26">
        <f>IF(A522="","",DATE(YEAR(A522),MONTH(A522),1))</f>
        <v/>
      </c>
    </row>
    <row r="523">
      <c r="A523" s="27" t="n"/>
      <c r="B523" s="28" t="n"/>
      <c r="C523" s="24" t="n"/>
      <c r="D523" s="24" t="n"/>
      <c r="E523" s="24" t="n"/>
      <c r="F523" s="29" t="n"/>
      <c r="G523" s="29" t="n"/>
      <c r="H523" s="29" t="n"/>
      <c r="I523" s="30" t="n"/>
      <c r="J523" s="31" t="n"/>
      <c r="K523" s="31" t="n"/>
      <c r="L523" s="19">
        <f>IF(OR(K523="",J523="",J523=0),"",K523/J523)</f>
        <v/>
      </c>
      <c r="M523" s="20">
        <f>IF(AND(A523="",C523=""),"",IF(N523="No","Skipped",IF(K523="","Active",IF(K523&gt;0,"Win",IF(K523&lt;0,"Loss","Breakeven")))))</f>
        <v/>
      </c>
      <c r="N523" s="24" t="n"/>
      <c r="O523" s="21" t="n"/>
      <c r="P523" s="24" t="n"/>
      <c r="Q523" s="32" t="n"/>
      <c r="R523" s="24" t="n"/>
      <c r="S523" s="21" t="n"/>
      <c r="T523" s="21" t="n"/>
      <c r="U523" s="21" t="n"/>
      <c r="V523" s="24" t="n"/>
      <c r="W523" s="25">
        <f>IF(K523="","",SUM($K$2:K523))</f>
        <v/>
      </c>
      <c r="X523" s="25">
        <f>IF(W523="","",MAX(0,MAX($W$2:W523)))</f>
        <v/>
      </c>
      <c r="Y523" s="25">
        <f>IF(W523="","",W523-X523)</f>
        <v/>
      </c>
      <c r="Z523" s="20">
        <f>IF(A523="","",CHOOSE(WEEKDAY(A523,2),"Mon","Tue","Wed","Thu","Fri","Sat","Sun"))</f>
        <v/>
      </c>
      <c r="AA523" s="26">
        <f>IF(A523="","",DATE(YEAR(A523),MONTH(A523),1))</f>
        <v/>
      </c>
    </row>
    <row r="524">
      <c r="A524" s="27" t="n"/>
      <c r="B524" s="28" t="n"/>
      <c r="C524" s="24" t="n"/>
      <c r="D524" s="24" t="n"/>
      <c r="E524" s="24" t="n"/>
      <c r="F524" s="29" t="n"/>
      <c r="G524" s="29" t="n"/>
      <c r="H524" s="29" t="n"/>
      <c r="I524" s="30" t="n"/>
      <c r="J524" s="31" t="n"/>
      <c r="K524" s="31" t="n"/>
      <c r="L524" s="19">
        <f>IF(OR(K524="",J524="",J524=0),"",K524/J524)</f>
        <v/>
      </c>
      <c r="M524" s="20">
        <f>IF(AND(A524="",C524=""),"",IF(N524="No","Skipped",IF(K524="","Active",IF(K524&gt;0,"Win",IF(K524&lt;0,"Loss","Breakeven")))))</f>
        <v/>
      </c>
      <c r="N524" s="24" t="n"/>
      <c r="O524" s="21" t="n"/>
      <c r="P524" s="24" t="n"/>
      <c r="Q524" s="32" t="n"/>
      <c r="R524" s="24" t="n"/>
      <c r="S524" s="21" t="n"/>
      <c r="T524" s="21" t="n"/>
      <c r="U524" s="21" t="n"/>
      <c r="V524" s="24" t="n"/>
      <c r="W524" s="25">
        <f>IF(K524="","",SUM($K$2:K524))</f>
        <v/>
      </c>
      <c r="X524" s="25">
        <f>IF(W524="","",MAX(0,MAX($W$2:W524)))</f>
        <v/>
      </c>
      <c r="Y524" s="25">
        <f>IF(W524="","",W524-X524)</f>
        <v/>
      </c>
      <c r="Z524" s="20">
        <f>IF(A524="","",CHOOSE(WEEKDAY(A524,2),"Mon","Tue","Wed","Thu","Fri","Sat","Sun"))</f>
        <v/>
      </c>
      <c r="AA524" s="26">
        <f>IF(A524="","",DATE(YEAR(A524),MONTH(A524),1))</f>
        <v/>
      </c>
    </row>
    <row r="525">
      <c r="A525" s="27" t="n"/>
      <c r="B525" s="28" t="n"/>
      <c r="C525" s="24" t="n"/>
      <c r="D525" s="24" t="n"/>
      <c r="E525" s="24" t="n"/>
      <c r="F525" s="29" t="n"/>
      <c r="G525" s="29" t="n"/>
      <c r="H525" s="29" t="n"/>
      <c r="I525" s="30" t="n"/>
      <c r="J525" s="31" t="n"/>
      <c r="K525" s="31" t="n"/>
      <c r="L525" s="19">
        <f>IF(OR(K525="",J525="",J525=0),"",K525/J525)</f>
        <v/>
      </c>
      <c r="M525" s="20">
        <f>IF(AND(A525="",C525=""),"",IF(N525="No","Skipped",IF(K525="","Active",IF(K525&gt;0,"Win",IF(K525&lt;0,"Loss","Breakeven")))))</f>
        <v/>
      </c>
      <c r="N525" s="24" t="n"/>
      <c r="O525" s="21" t="n"/>
      <c r="P525" s="24" t="n"/>
      <c r="Q525" s="32" t="n"/>
      <c r="R525" s="24" t="n"/>
      <c r="S525" s="21" t="n"/>
      <c r="T525" s="21" t="n"/>
      <c r="U525" s="21" t="n"/>
      <c r="V525" s="24" t="n"/>
      <c r="W525" s="25">
        <f>IF(K525="","",SUM($K$2:K525))</f>
        <v/>
      </c>
      <c r="X525" s="25">
        <f>IF(W525="","",MAX(0,MAX($W$2:W525)))</f>
        <v/>
      </c>
      <c r="Y525" s="25">
        <f>IF(W525="","",W525-X525)</f>
        <v/>
      </c>
      <c r="Z525" s="20">
        <f>IF(A525="","",CHOOSE(WEEKDAY(A525,2),"Mon","Tue","Wed","Thu","Fri","Sat","Sun"))</f>
        <v/>
      </c>
      <c r="AA525" s="26">
        <f>IF(A525="","",DATE(YEAR(A525),MONTH(A525),1))</f>
        <v/>
      </c>
    </row>
    <row r="526">
      <c r="A526" s="27" t="n"/>
      <c r="B526" s="28" t="n"/>
      <c r="C526" s="24" t="n"/>
      <c r="D526" s="24" t="n"/>
      <c r="E526" s="24" t="n"/>
      <c r="F526" s="29" t="n"/>
      <c r="G526" s="29" t="n"/>
      <c r="H526" s="29" t="n"/>
      <c r="I526" s="30" t="n"/>
      <c r="J526" s="31" t="n"/>
      <c r="K526" s="31" t="n"/>
      <c r="L526" s="19">
        <f>IF(OR(K526="",J526="",J526=0),"",K526/J526)</f>
        <v/>
      </c>
      <c r="M526" s="20">
        <f>IF(AND(A526="",C526=""),"",IF(N526="No","Skipped",IF(K526="","Active",IF(K526&gt;0,"Win",IF(K526&lt;0,"Loss","Breakeven")))))</f>
        <v/>
      </c>
      <c r="N526" s="24" t="n"/>
      <c r="O526" s="21" t="n"/>
      <c r="P526" s="24" t="n"/>
      <c r="Q526" s="32" t="n"/>
      <c r="R526" s="24" t="n"/>
      <c r="S526" s="21" t="n"/>
      <c r="T526" s="21" t="n"/>
      <c r="U526" s="21" t="n"/>
      <c r="V526" s="24" t="n"/>
      <c r="W526" s="25">
        <f>IF(K526="","",SUM($K$2:K526))</f>
        <v/>
      </c>
      <c r="X526" s="25">
        <f>IF(W526="","",MAX(0,MAX($W$2:W526)))</f>
        <v/>
      </c>
      <c r="Y526" s="25">
        <f>IF(W526="","",W526-X526)</f>
        <v/>
      </c>
      <c r="Z526" s="20">
        <f>IF(A526="","",CHOOSE(WEEKDAY(A526,2),"Mon","Tue","Wed","Thu","Fri","Sat","Sun"))</f>
        <v/>
      </c>
      <c r="AA526" s="26">
        <f>IF(A526="","",DATE(YEAR(A526),MONTH(A526),1))</f>
        <v/>
      </c>
    </row>
    <row r="527">
      <c r="A527" s="27" t="n"/>
      <c r="B527" s="28" t="n"/>
      <c r="C527" s="24" t="n"/>
      <c r="D527" s="24" t="n"/>
      <c r="E527" s="24" t="n"/>
      <c r="F527" s="29" t="n"/>
      <c r="G527" s="29" t="n"/>
      <c r="H527" s="29" t="n"/>
      <c r="I527" s="30" t="n"/>
      <c r="J527" s="31" t="n"/>
      <c r="K527" s="31" t="n"/>
      <c r="L527" s="19">
        <f>IF(OR(K527="",J527="",J527=0),"",K527/J527)</f>
        <v/>
      </c>
      <c r="M527" s="20">
        <f>IF(AND(A527="",C527=""),"",IF(N527="No","Skipped",IF(K527="","Active",IF(K527&gt;0,"Win",IF(K527&lt;0,"Loss","Breakeven")))))</f>
        <v/>
      </c>
      <c r="N527" s="24" t="n"/>
      <c r="O527" s="21" t="n"/>
      <c r="P527" s="24" t="n"/>
      <c r="Q527" s="32" t="n"/>
      <c r="R527" s="24" t="n"/>
      <c r="S527" s="21" t="n"/>
      <c r="T527" s="21" t="n"/>
      <c r="U527" s="21" t="n"/>
      <c r="V527" s="24" t="n"/>
      <c r="W527" s="25">
        <f>IF(K527="","",SUM($K$2:K527))</f>
        <v/>
      </c>
      <c r="X527" s="25">
        <f>IF(W527="","",MAX(0,MAX($W$2:W527)))</f>
        <v/>
      </c>
      <c r="Y527" s="25">
        <f>IF(W527="","",W527-X527)</f>
        <v/>
      </c>
      <c r="Z527" s="20">
        <f>IF(A527="","",CHOOSE(WEEKDAY(A527,2),"Mon","Tue","Wed","Thu","Fri","Sat","Sun"))</f>
        <v/>
      </c>
      <c r="AA527" s="26">
        <f>IF(A527="","",DATE(YEAR(A527),MONTH(A527),1))</f>
        <v/>
      </c>
    </row>
    <row r="528">
      <c r="A528" s="27" t="n"/>
      <c r="B528" s="28" t="n"/>
      <c r="C528" s="24" t="n"/>
      <c r="D528" s="24" t="n"/>
      <c r="E528" s="24" t="n"/>
      <c r="F528" s="29" t="n"/>
      <c r="G528" s="29" t="n"/>
      <c r="H528" s="29" t="n"/>
      <c r="I528" s="30" t="n"/>
      <c r="J528" s="31" t="n"/>
      <c r="K528" s="31" t="n"/>
      <c r="L528" s="19">
        <f>IF(OR(K528="",J528="",J528=0),"",K528/J528)</f>
        <v/>
      </c>
      <c r="M528" s="20">
        <f>IF(AND(A528="",C528=""),"",IF(N528="No","Skipped",IF(K528="","Active",IF(K528&gt;0,"Win",IF(K528&lt;0,"Loss","Breakeven")))))</f>
        <v/>
      </c>
      <c r="N528" s="24" t="n"/>
      <c r="O528" s="21" t="n"/>
      <c r="P528" s="24" t="n"/>
      <c r="Q528" s="32" t="n"/>
      <c r="R528" s="24" t="n"/>
      <c r="S528" s="21" t="n"/>
      <c r="T528" s="21" t="n"/>
      <c r="U528" s="21" t="n"/>
      <c r="V528" s="24" t="n"/>
      <c r="W528" s="25">
        <f>IF(K528="","",SUM($K$2:K528))</f>
        <v/>
      </c>
      <c r="X528" s="25">
        <f>IF(W528="","",MAX(0,MAX($W$2:W528)))</f>
        <v/>
      </c>
      <c r="Y528" s="25">
        <f>IF(W528="","",W528-X528)</f>
        <v/>
      </c>
      <c r="Z528" s="20">
        <f>IF(A528="","",CHOOSE(WEEKDAY(A528,2),"Mon","Tue","Wed","Thu","Fri","Sat","Sun"))</f>
        <v/>
      </c>
      <c r="AA528" s="26">
        <f>IF(A528="","",DATE(YEAR(A528),MONTH(A528),1))</f>
        <v/>
      </c>
    </row>
    <row r="529">
      <c r="A529" s="27" t="n"/>
      <c r="B529" s="28" t="n"/>
      <c r="C529" s="24" t="n"/>
      <c r="D529" s="24" t="n"/>
      <c r="E529" s="24" t="n"/>
      <c r="F529" s="29" t="n"/>
      <c r="G529" s="29" t="n"/>
      <c r="H529" s="29" t="n"/>
      <c r="I529" s="30" t="n"/>
      <c r="J529" s="31" t="n"/>
      <c r="K529" s="31" t="n"/>
      <c r="L529" s="19">
        <f>IF(OR(K529="",J529="",J529=0),"",K529/J529)</f>
        <v/>
      </c>
      <c r="M529" s="20">
        <f>IF(AND(A529="",C529=""),"",IF(N529="No","Skipped",IF(K529="","Active",IF(K529&gt;0,"Win",IF(K529&lt;0,"Loss","Breakeven")))))</f>
        <v/>
      </c>
      <c r="N529" s="24" t="n"/>
      <c r="O529" s="21" t="n"/>
      <c r="P529" s="24" t="n"/>
      <c r="Q529" s="32" t="n"/>
      <c r="R529" s="24" t="n"/>
      <c r="S529" s="21" t="n"/>
      <c r="T529" s="21" t="n"/>
      <c r="U529" s="21" t="n"/>
      <c r="V529" s="24" t="n"/>
      <c r="W529" s="25">
        <f>IF(K529="","",SUM($K$2:K529))</f>
        <v/>
      </c>
      <c r="X529" s="25">
        <f>IF(W529="","",MAX(0,MAX($W$2:W529)))</f>
        <v/>
      </c>
      <c r="Y529" s="25">
        <f>IF(W529="","",W529-X529)</f>
        <v/>
      </c>
      <c r="Z529" s="20">
        <f>IF(A529="","",CHOOSE(WEEKDAY(A529,2),"Mon","Tue","Wed","Thu","Fri","Sat","Sun"))</f>
        <v/>
      </c>
      <c r="AA529" s="26">
        <f>IF(A529="","",DATE(YEAR(A529),MONTH(A529),1))</f>
        <v/>
      </c>
    </row>
    <row r="530">
      <c r="A530" s="27" t="n"/>
      <c r="B530" s="28" t="n"/>
      <c r="C530" s="24" t="n"/>
      <c r="D530" s="24" t="n"/>
      <c r="E530" s="24" t="n"/>
      <c r="F530" s="29" t="n"/>
      <c r="G530" s="29" t="n"/>
      <c r="H530" s="29" t="n"/>
      <c r="I530" s="30" t="n"/>
      <c r="J530" s="31" t="n"/>
      <c r="K530" s="31" t="n"/>
      <c r="L530" s="19">
        <f>IF(OR(K530="",J530="",J530=0),"",K530/J530)</f>
        <v/>
      </c>
      <c r="M530" s="20">
        <f>IF(AND(A530="",C530=""),"",IF(N530="No","Skipped",IF(K530="","Active",IF(K530&gt;0,"Win",IF(K530&lt;0,"Loss","Breakeven")))))</f>
        <v/>
      </c>
      <c r="N530" s="24" t="n"/>
      <c r="O530" s="21" t="n"/>
      <c r="P530" s="24" t="n"/>
      <c r="Q530" s="32" t="n"/>
      <c r="R530" s="24" t="n"/>
      <c r="S530" s="21" t="n"/>
      <c r="T530" s="21" t="n"/>
      <c r="U530" s="21" t="n"/>
      <c r="V530" s="24" t="n"/>
      <c r="W530" s="25">
        <f>IF(K530="","",SUM($K$2:K530))</f>
        <v/>
      </c>
      <c r="X530" s="25">
        <f>IF(W530="","",MAX(0,MAX($W$2:W530)))</f>
        <v/>
      </c>
      <c r="Y530" s="25">
        <f>IF(W530="","",W530-X530)</f>
        <v/>
      </c>
      <c r="Z530" s="20">
        <f>IF(A530="","",CHOOSE(WEEKDAY(A530,2),"Mon","Tue","Wed","Thu","Fri","Sat","Sun"))</f>
        <v/>
      </c>
      <c r="AA530" s="26">
        <f>IF(A530="","",DATE(YEAR(A530),MONTH(A530),1))</f>
        <v/>
      </c>
    </row>
    <row r="531">
      <c r="A531" s="27" t="n"/>
      <c r="B531" s="28" t="n"/>
      <c r="C531" s="24" t="n"/>
      <c r="D531" s="24" t="n"/>
      <c r="E531" s="24" t="n"/>
      <c r="F531" s="29" t="n"/>
      <c r="G531" s="29" t="n"/>
      <c r="H531" s="29" t="n"/>
      <c r="I531" s="30" t="n"/>
      <c r="J531" s="31" t="n"/>
      <c r="K531" s="31" t="n"/>
      <c r="L531" s="19">
        <f>IF(OR(K531="",J531="",J531=0),"",K531/J531)</f>
        <v/>
      </c>
      <c r="M531" s="20">
        <f>IF(AND(A531="",C531=""),"",IF(N531="No","Skipped",IF(K531="","Active",IF(K531&gt;0,"Win",IF(K531&lt;0,"Loss","Breakeven")))))</f>
        <v/>
      </c>
      <c r="N531" s="24" t="n"/>
      <c r="O531" s="21" t="n"/>
      <c r="P531" s="24" t="n"/>
      <c r="Q531" s="32" t="n"/>
      <c r="R531" s="24" t="n"/>
      <c r="S531" s="21" t="n"/>
      <c r="T531" s="21" t="n"/>
      <c r="U531" s="21" t="n"/>
      <c r="V531" s="24" t="n"/>
      <c r="W531" s="25">
        <f>IF(K531="","",SUM($K$2:K531))</f>
        <v/>
      </c>
      <c r="X531" s="25">
        <f>IF(W531="","",MAX(0,MAX($W$2:W531)))</f>
        <v/>
      </c>
      <c r="Y531" s="25">
        <f>IF(W531="","",W531-X531)</f>
        <v/>
      </c>
      <c r="Z531" s="20">
        <f>IF(A531="","",CHOOSE(WEEKDAY(A531,2),"Mon","Tue","Wed","Thu","Fri","Sat","Sun"))</f>
        <v/>
      </c>
      <c r="AA531" s="26">
        <f>IF(A531="","",DATE(YEAR(A531),MONTH(A531),1))</f>
        <v/>
      </c>
    </row>
    <row r="532">
      <c r="A532" s="27" t="n"/>
      <c r="B532" s="28" t="n"/>
      <c r="C532" s="24" t="n"/>
      <c r="D532" s="24" t="n"/>
      <c r="E532" s="24" t="n"/>
      <c r="F532" s="29" t="n"/>
      <c r="G532" s="29" t="n"/>
      <c r="H532" s="29" t="n"/>
      <c r="I532" s="30" t="n"/>
      <c r="J532" s="31" t="n"/>
      <c r="K532" s="31" t="n"/>
      <c r="L532" s="19">
        <f>IF(OR(K532="",J532="",J532=0),"",K532/J532)</f>
        <v/>
      </c>
      <c r="M532" s="20">
        <f>IF(AND(A532="",C532=""),"",IF(N532="No","Skipped",IF(K532="","Active",IF(K532&gt;0,"Win",IF(K532&lt;0,"Loss","Breakeven")))))</f>
        <v/>
      </c>
      <c r="N532" s="24" t="n"/>
      <c r="O532" s="21" t="n"/>
      <c r="P532" s="24" t="n"/>
      <c r="Q532" s="32" t="n"/>
      <c r="R532" s="24" t="n"/>
      <c r="S532" s="21" t="n"/>
      <c r="T532" s="21" t="n"/>
      <c r="U532" s="21" t="n"/>
      <c r="V532" s="24" t="n"/>
      <c r="W532" s="25">
        <f>IF(K532="","",SUM($K$2:K532))</f>
        <v/>
      </c>
      <c r="X532" s="25">
        <f>IF(W532="","",MAX(0,MAX($W$2:W532)))</f>
        <v/>
      </c>
      <c r="Y532" s="25">
        <f>IF(W532="","",W532-X532)</f>
        <v/>
      </c>
      <c r="Z532" s="20">
        <f>IF(A532="","",CHOOSE(WEEKDAY(A532,2),"Mon","Tue","Wed","Thu","Fri","Sat","Sun"))</f>
        <v/>
      </c>
      <c r="AA532" s="26">
        <f>IF(A532="","",DATE(YEAR(A532),MONTH(A532),1))</f>
        <v/>
      </c>
    </row>
    <row r="533">
      <c r="A533" s="27" t="n"/>
      <c r="B533" s="28" t="n"/>
      <c r="C533" s="24" t="n"/>
      <c r="D533" s="24" t="n"/>
      <c r="E533" s="24" t="n"/>
      <c r="F533" s="29" t="n"/>
      <c r="G533" s="29" t="n"/>
      <c r="H533" s="29" t="n"/>
      <c r="I533" s="30" t="n"/>
      <c r="J533" s="31" t="n"/>
      <c r="K533" s="31" t="n"/>
      <c r="L533" s="19">
        <f>IF(OR(K533="",J533="",J533=0),"",K533/J533)</f>
        <v/>
      </c>
      <c r="M533" s="20">
        <f>IF(AND(A533="",C533=""),"",IF(N533="No","Skipped",IF(K533="","Active",IF(K533&gt;0,"Win",IF(K533&lt;0,"Loss","Breakeven")))))</f>
        <v/>
      </c>
      <c r="N533" s="24" t="n"/>
      <c r="O533" s="21" t="n"/>
      <c r="P533" s="24" t="n"/>
      <c r="Q533" s="32" t="n"/>
      <c r="R533" s="24" t="n"/>
      <c r="S533" s="21" t="n"/>
      <c r="T533" s="21" t="n"/>
      <c r="U533" s="21" t="n"/>
      <c r="V533" s="24" t="n"/>
      <c r="W533" s="25">
        <f>IF(K533="","",SUM($K$2:K533))</f>
        <v/>
      </c>
      <c r="X533" s="25">
        <f>IF(W533="","",MAX(0,MAX($W$2:W533)))</f>
        <v/>
      </c>
      <c r="Y533" s="25">
        <f>IF(W533="","",W533-X533)</f>
        <v/>
      </c>
      <c r="Z533" s="20">
        <f>IF(A533="","",CHOOSE(WEEKDAY(A533,2),"Mon","Tue","Wed","Thu","Fri","Sat","Sun"))</f>
        <v/>
      </c>
      <c r="AA533" s="26">
        <f>IF(A533="","",DATE(YEAR(A533),MONTH(A533),1))</f>
        <v/>
      </c>
    </row>
    <row r="534">
      <c r="A534" s="27" t="n"/>
      <c r="B534" s="28" t="n"/>
      <c r="C534" s="24" t="n"/>
      <c r="D534" s="24" t="n"/>
      <c r="E534" s="24" t="n"/>
      <c r="F534" s="29" t="n"/>
      <c r="G534" s="29" t="n"/>
      <c r="H534" s="29" t="n"/>
      <c r="I534" s="30" t="n"/>
      <c r="J534" s="31" t="n"/>
      <c r="K534" s="31" t="n"/>
      <c r="L534" s="19">
        <f>IF(OR(K534="",J534="",J534=0),"",K534/J534)</f>
        <v/>
      </c>
      <c r="M534" s="20">
        <f>IF(AND(A534="",C534=""),"",IF(N534="No","Skipped",IF(K534="","Active",IF(K534&gt;0,"Win",IF(K534&lt;0,"Loss","Breakeven")))))</f>
        <v/>
      </c>
      <c r="N534" s="24" t="n"/>
      <c r="O534" s="21" t="n"/>
      <c r="P534" s="24" t="n"/>
      <c r="Q534" s="32" t="n"/>
      <c r="R534" s="24" t="n"/>
      <c r="S534" s="21" t="n"/>
      <c r="T534" s="21" t="n"/>
      <c r="U534" s="21" t="n"/>
      <c r="V534" s="24" t="n"/>
      <c r="W534" s="25">
        <f>IF(K534="","",SUM($K$2:K534))</f>
        <v/>
      </c>
      <c r="X534" s="25">
        <f>IF(W534="","",MAX(0,MAX($W$2:W534)))</f>
        <v/>
      </c>
      <c r="Y534" s="25">
        <f>IF(W534="","",W534-X534)</f>
        <v/>
      </c>
      <c r="Z534" s="20">
        <f>IF(A534="","",CHOOSE(WEEKDAY(A534,2),"Mon","Tue","Wed","Thu","Fri","Sat","Sun"))</f>
        <v/>
      </c>
      <c r="AA534" s="26">
        <f>IF(A534="","",DATE(YEAR(A534),MONTH(A534),1))</f>
        <v/>
      </c>
    </row>
    <row r="535">
      <c r="A535" s="27" t="n"/>
      <c r="B535" s="28" t="n"/>
      <c r="C535" s="24" t="n"/>
      <c r="D535" s="24" t="n"/>
      <c r="E535" s="24" t="n"/>
      <c r="F535" s="29" t="n"/>
      <c r="G535" s="29" t="n"/>
      <c r="H535" s="29" t="n"/>
      <c r="I535" s="30" t="n"/>
      <c r="J535" s="31" t="n"/>
      <c r="K535" s="31" t="n"/>
      <c r="L535" s="19">
        <f>IF(OR(K535="",J535="",J535=0),"",K535/J535)</f>
        <v/>
      </c>
      <c r="M535" s="20">
        <f>IF(AND(A535="",C535=""),"",IF(N535="No","Skipped",IF(K535="","Active",IF(K535&gt;0,"Win",IF(K535&lt;0,"Loss","Breakeven")))))</f>
        <v/>
      </c>
      <c r="N535" s="24" t="n"/>
      <c r="O535" s="21" t="n"/>
      <c r="P535" s="24" t="n"/>
      <c r="Q535" s="32" t="n"/>
      <c r="R535" s="24" t="n"/>
      <c r="S535" s="21" t="n"/>
      <c r="T535" s="21" t="n"/>
      <c r="U535" s="21" t="n"/>
      <c r="V535" s="24" t="n"/>
      <c r="W535" s="25">
        <f>IF(K535="","",SUM($K$2:K535))</f>
        <v/>
      </c>
      <c r="X535" s="25">
        <f>IF(W535="","",MAX(0,MAX($W$2:W535)))</f>
        <v/>
      </c>
      <c r="Y535" s="25">
        <f>IF(W535="","",W535-X535)</f>
        <v/>
      </c>
      <c r="Z535" s="20">
        <f>IF(A535="","",CHOOSE(WEEKDAY(A535,2),"Mon","Tue","Wed","Thu","Fri","Sat","Sun"))</f>
        <v/>
      </c>
      <c r="AA535" s="26">
        <f>IF(A535="","",DATE(YEAR(A535),MONTH(A535),1))</f>
        <v/>
      </c>
    </row>
    <row r="536">
      <c r="A536" s="27" t="n"/>
      <c r="B536" s="28" t="n"/>
      <c r="C536" s="24" t="n"/>
      <c r="D536" s="24" t="n"/>
      <c r="E536" s="24" t="n"/>
      <c r="F536" s="29" t="n"/>
      <c r="G536" s="29" t="n"/>
      <c r="H536" s="29" t="n"/>
      <c r="I536" s="30" t="n"/>
      <c r="J536" s="31" t="n"/>
      <c r="K536" s="31" t="n"/>
      <c r="L536" s="19">
        <f>IF(OR(K536="",J536="",J536=0),"",K536/J536)</f>
        <v/>
      </c>
      <c r="M536" s="20">
        <f>IF(AND(A536="",C536=""),"",IF(N536="No","Skipped",IF(K536="","Active",IF(K536&gt;0,"Win",IF(K536&lt;0,"Loss","Breakeven")))))</f>
        <v/>
      </c>
      <c r="N536" s="24" t="n"/>
      <c r="O536" s="21" t="n"/>
      <c r="P536" s="24" t="n"/>
      <c r="Q536" s="32" t="n"/>
      <c r="R536" s="24" t="n"/>
      <c r="S536" s="21" t="n"/>
      <c r="T536" s="21" t="n"/>
      <c r="U536" s="21" t="n"/>
      <c r="V536" s="24" t="n"/>
      <c r="W536" s="25">
        <f>IF(K536="","",SUM($K$2:K536))</f>
        <v/>
      </c>
      <c r="X536" s="25">
        <f>IF(W536="","",MAX(0,MAX($W$2:W536)))</f>
        <v/>
      </c>
      <c r="Y536" s="25">
        <f>IF(W536="","",W536-X536)</f>
        <v/>
      </c>
      <c r="Z536" s="20">
        <f>IF(A536="","",CHOOSE(WEEKDAY(A536,2),"Mon","Tue","Wed","Thu","Fri","Sat","Sun"))</f>
        <v/>
      </c>
      <c r="AA536" s="26">
        <f>IF(A536="","",DATE(YEAR(A536),MONTH(A536),1))</f>
        <v/>
      </c>
    </row>
    <row r="537">
      <c r="A537" s="27" t="n"/>
      <c r="B537" s="28" t="n"/>
      <c r="C537" s="24" t="n"/>
      <c r="D537" s="24" t="n"/>
      <c r="E537" s="24" t="n"/>
      <c r="F537" s="29" t="n"/>
      <c r="G537" s="29" t="n"/>
      <c r="H537" s="29" t="n"/>
      <c r="I537" s="30" t="n"/>
      <c r="J537" s="31" t="n"/>
      <c r="K537" s="31" t="n"/>
      <c r="L537" s="19">
        <f>IF(OR(K537="",J537="",J537=0),"",K537/J537)</f>
        <v/>
      </c>
      <c r="M537" s="20">
        <f>IF(AND(A537="",C537=""),"",IF(N537="No","Skipped",IF(K537="","Active",IF(K537&gt;0,"Win",IF(K537&lt;0,"Loss","Breakeven")))))</f>
        <v/>
      </c>
      <c r="N537" s="24" t="n"/>
      <c r="O537" s="21" t="n"/>
      <c r="P537" s="24" t="n"/>
      <c r="Q537" s="32" t="n"/>
      <c r="R537" s="24" t="n"/>
      <c r="S537" s="21" t="n"/>
      <c r="T537" s="21" t="n"/>
      <c r="U537" s="21" t="n"/>
      <c r="V537" s="24" t="n"/>
      <c r="W537" s="25">
        <f>IF(K537="","",SUM($K$2:K537))</f>
        <v/>
      </c>
      <c r="X537" s="25">
        <f>IF(W537="","",MAX(0,MAX($W$2:W537)))</f>
        <v/>
      </c>
      <c r="Y537" s="25">
        <f>IF(W537="","",W537-X537)</f>
        <v/>
      </c>
      <c r="Z537" s="20">
        <f>IF(A537="","",CHOOSE(WEEKDAY(A537,2),"Mon","Tue","Wed","Thu","Fri","Sat","Sun"))</f>
        <v/>
      </c>
      <c r="AA537" s="26">
        <f>IF(A537="","",DATE(YEAR(A537),MONTH(A537),1))</f>
        <v/>
      </c>
    </row>
    <row r="538">
      <c r="A538" s="27" t="n"/>
      <c r="B538" s="28" t="n"/>
      <c r="C538" s="24" t="n"/>
      <c r="D538" s="24" t="n"/>
      <c r="E538" s="24" t="n"/>
      <c r="F538" s="29" t="n"/>
      <c r="G538" s="29" t="n"/>
      <c r="H538" s="29" t="n"/>
      <c r="I538" s="30" t="n"/>
      <c r="J538" s="31" t="n"/>
      <c r="K538" s="31" t="n"/>
      <c r="L538" s="19">
        <f>IF(OR(K538="",J538="",J538=0),"",K538/J538)</f>
        <v/>
      </c>
      <c r="M538" s="20">
        <f>IF(AND(A538="",C538=""),"",IF(N538="No","Skipped",IF(K538="","Active",IF(K538&gt;0,"Win",IF(K538&lt;0,"Loss","Breakeven")))))</f>
        <v/>
      </c>
      <c r="N538" s="24" t="n"/>
      <c r="O538" s="21" t="n"/>
      <c r="P538" s="24" t="n"/>
      <c r="Q538" s="32" t="n"/>
      <c r="R538" s="24" t="n"/>
      <c r="S538" s="21" t="n"/>
      <c r="T538" s="21" t="n"/>
      <c r="U538" s="21" t="n"/>
      <c r="V538" s="24" t="n"/>
      <c r="W538" s="25">
        <f>IF(K538="","",SUM($K$2:K538))</f>
        <v/>
      </c>
      <c r="X538" s="25">
        <f>IF(W538="","",MAX(0,MAX($W$2:W538)))</f>
        <v/>
      </c>
      <c r="Y538" s="25">
        <f>IF(W538="","",W538-X538)</f>
        <v/>
      </c>
      <c r="Z538" s="20">
        <f>IF(A538="","",CHOOSE(WEEKDAY(A538,2),"Mon","Tue","Wed","Thu","Fri","Sat","Sun"))</f>
        <v/>
      </c>
      <c r="AA538" s="26">
        <f>IF(A538="","",DATE(YEAR(A538),MONTH(A538),1))</f>
        <v/>
      </c>
    </row>
    <row r="539">
      <c r="A539" s="27" t="n"/>
      <c r="B539" s="28" t="n"/>
      <c r="C539" s="24" t="n"/>
      <c r="D539" s="24" t="n"/>
      <c r="E539" s="24" t="n"/>
      <c r="F539" s="29" t="n"/>
      <c r="G539" s="29" t="n"/>
      <c r="H539" s="29" t="n"/>
      <c r="I539" s="30" t="n"/>
      <c r="J539" s="31" t="n"/>
      <c r="K539" s="31" t="n"/>
      <c r="L539" s="19">
        <f>IF(OR(K539="",J539="",J539=0),"",K539/J539)</f>
        <v/>
      </c>
      <c r="M539" s="20">
        <f>IF(AND(A539="",C539=""),"",IF(N539="No","Skipped",IF(K539="","Active",IF(K539&gt;0,"Win",IF(K539&lt;0,"Loss","Breakeven")))))</f>
        <v/>
      </c>
      <c r="N539" s="24" t="n"/>
      <c r="O539" s="21" t="n"/>
      <c r="P539" s="24" t="n"/>
      <c r="Q539" s="32" t="n"/>
      <c r="R539" s="24" t="n"/>
      <c r="S539" s="21" t="n"/>
      <c r="T539" s="21" t="n"/>
      <c r="U539" s="21" t="n"/>
      <c r="V539" s="24" t="n"/>
      <c r="W539" s="25">
        <f>IF(K539="","",SUM($K$2:K539))</f>
        <v/>
      </c>
      <c r="X539" s="25">
        <f>IF(W539="","",MAX(0,MAX($W$2:W539)))</f>
        <v/>
      </c>
      <c r="Y539" s="25">
        <f>IF(W539="","",W539-X539)</f>
        <v/>
      </c>
      <c r="Z539" s="20">
        <f>IF(A539="","",CHOOSE(WEEKDAY(A539,2),"Mon","Tue","Wed","Thu","Fri","Sat","Sun"))</f>
        <v/>
      </c>
      <c r="AA539" s="26">
        <f>IF(A539="","",DATE(YEAR(A539),MONTH(A539),1))</f>
        <v/>
      </c>
    </row>
    <row r="540">
      <c r="A540" s="27" t="n"/>
      <c r="B540" s="28" t="n"/>
      <c r="C540" s="24" t="n"/>
      <c r="D540" s="24" t="n"/>
      <c r="E540" s="24" t="n"/>
      <c r="F540" s="29" t="n"/>
      <c r="G540" s="29" t="n"/>
      <c r="H540" s="29" t="n"/>
      <c r="I540" s="30" t="n"/>
      <c r="J540" s="31" t="n"/>
      <c r="K540" s="31" t="n"/>
      <c r="L540" s="19">
        <f>IF(OR(K540="",J540="",J540=0),"",K540/J540)</f>
        <v/>
      </c>
      <c r="M540" s="20">
        <f>IF(AND(A540="",C540=""),"",IF(N540="No","Skipped",IF(K540="","Active",IF(K540&gt;0,"Win",IF(K540&lt;0,"Loss","Breakeven")))))</f>
        <v/>
      </c>
      <c r="N540" s="24" t="n"/>
      <c r="O540" s="21" t="n"/>
      <c r="P540" s="24" t="n"/>
      <c r="Q540" s="32" t="n"/>
      <c r="R540" s="24" t="n"/>
      <c r="S540" s="21" t="n"/>
      <c r="T540" s="21" t="n"/>
      <c r="U540" s="21" t="n"/>
      <c r="V540" s="24" t="n"/>
      <c r="W540" s="25">
        <f>IF(K540="","",SUM($K$2:K540))</f>
        <v/>
      </c>
      <c r="X540" s="25">
        <f>IF(W540="","",MAX(0,MAX($W$2:W540)))</f>
        <v/>
      </c>
      <c r="Y540" s="25">
        <f>IF(W540="","",W540-X540)</f>
        <v/>
      </c>
      <c r="Z540" s="20">
        <f>IF(A540="","",CHOOSE(WEEKDAY(A540,2),"Mon","Tue","Wed","Thu","Fri","Sat","Sun"))</f>
        <v/>
      </c>
      <c r="AA540" s="26">
        <f>IF(A540="","",DATE(YEAR(A540),MONTH(A540),1))</f>
        <v/>
      </c>
    </row>
    <row r="541">
      <c r="A541" s="27" t="n"/>
      <c r="B541" s="28" t="n"/>
      <c r="C541" s="24" t="n"/>
      <c r="D541" s="24" t="n"/>
      <c r="E541" s="24" t="n"/>
      <c r="F541" s="29" t="n"/>
      <c r="G541" s="29" t="n"/>
      <c r="H541" s="29" t="n"/>
      <c r="I541" s="30" t="n"/>
      <c r="J541" s="31" t="n"/>
      <c r="K541" s="31" t="n"/>
      <c r="L541" s="19">
        <f>IF(OR(K541="",J541="",J541=0),"",K541/J541)</f>
        <v/>
      </c>
      <c r="M541" s="20">
        <f>IF(AND(A541="",C541=""),"",IF(N541="No","Skipped",IF(K541="","Active",IF(K541&gt;0,"Win",IF(K541&lt;0,"Loss","Breakeven")))))</f>
        <v/>
      </c>
      <c r="N541" s="24" t="n"/>
      <c r="O541" s="21" t="n"/>
      <c r="P541" s="24" t="n"/>
      <c r="Q541" s="32" t="n"/>
      <c r="R541" s="24" t="n"/>
      <c r="S541" s="21" t="n"/>
      <c r="T541" s="21" t="n"/>
      <c r="U541" s="21" t="n"/>
      <c r="V541" s="24" t="n"/>
      <c r="W541" s="25">
        <f>IF(K541="","",SUM($K$2:K541))</f>
        <v/>
      </c>
      <c r="X541" s="25">
        <f>IF(W541="","",MAX(0,MAX($W$2:W541)))</f>
        <v/>
      </c>
      <c r="Y541" s="25">
        <f>IF(W541="","",W541-X541)</f>
        <v/>
      </c>
      <c r="Z541" s="20">
        <f>IF(A541="","",CHOOSE(WEEKDAY(A541,2),"Mon","Tue","Wed","Thu","Fri","Sat","Sun"))</f>
        <v/>
      </c>
      <c r="AA541" s="26">
        <f>IF(A541="","",DATE(YEAR(A541),MONTH(A541),1))</f>
        <v/>
      </c>
    </row>
    <row r="542">
      <c r="A542" s="27" t="n"/>
      <c r="B542" s="28" t="n"/>
      <c r="C542" s="24" t="n"/>
      <c r="D542" s="24" t="n"/>
      <c r="E542" s="24" t="n"/>
      <c r="F542" s="29" t="n"/>
      <c r="G542" s="29" t="n"/>
      <c r="H542" s="29" t="n"/>
      <c r="I542" s="30" t="n"/>
      <c r="J542" s="31" t="n"/>
      <c r="K542" s="31" t="n"/>
      <c r="L542" s="19">
        <f>IF(OR(K542="",J542="",J542=0),"",K542/J542)</f>
        <v/>
      </c>
      <c r="M542" s="20">
        <f>IF(AND(A542="",C542=""),"",IF(N542="No","Skipped",IF(K542="","Active",IF(K542&gt;0,"Win",IF(K542&lt;0,"Loss","Breakeven")))))</f>
        <v/>
      </c>
      <c r="N542" s="24" t="n"/>
      <c r="O542" s="21" t="n"/>
      <c r="P542" s="24" t="n"/>
      <c r="Q542" s="32" t="n"/>
      <c r="R542" s="24" t="n"/>
      <c r="S542" s="21" t="n"/>
      <c r="T542" s="21" t="n"/>
      <c r="U542" s="21" t="n"/>
      <c r="V542" s="24" t="n"/>
      <c r="W542" s="25">
        <f>IF(K542="","",SUM($K$2:K542))</f>
        <v/>
      </c>
      <c r="X542" s="25">
        <f>IF(W542="","",MAX(0,MAX($W$2:W542)))</f>
        <v/>
      </c>
      <c r="Y542" s="25">
        <f>IF(W542="","",W542-X542)</f>
        <v/>
      </c>
      <c r="Z542" s="20">
        <f>IF(A542="","",CHOOSE(WEEKDAY(A542,2),"Mon","Tue","Wed","Thu","Fri","Sat","Sun"))</f>
        <v/>
      </c>
      <c r="AA542" s="26">
        <f>IF(A542="","",DATE(YEAR(A542),MONTH(A542),1))</f>
        <v/>
      </c>
    </row>
    <row r="543">
      <c r="A543" s="27" t="n"/>
      <c r="B543" s="28" t="n"/>
      <c r="C543" s="24" t="n"/>
      <c r="D543" s="24" t="n"/>
      <c r="E543" s="24" t="n"/>
      <c r="F543" s="29" t="n"/>
      <c r="G543" s="29" t="n"/>
      <c r="H543" s="29" t="n"/>
      <c r="I543" s="30" t="n"/>
      <c r="J543" s="31" t="n"/>
      <c r="K543" s="31" t="n"/>
      <c r="L543" s="19">
        <f>IF(OR(K543="",J543="",J543=0),"",K543/J543)</f>
        <v/>
      </c>
      <c r="M543" s="20">
        <f>IF(AND(A543="",C543=""),"",IF(N543="No","Skipped",IF(K543="","Active",IF(K543&gt;0,"Win",IF(K543&lt;0,"Loss","Breakeven")))))</f>
        <v/>
      </c>
      <c r="N543" s="24" t="n"/>
      <c r="O543" s="21" t="n"/>
      <c r="P543" s="24" t="n"/>
      <c r="Q543" s="32" t="n"/>
      <c r="R543" s="24" t="n"/>
      <c r="S543" s="21" t="n"/>
      <c r="T543" s="21" t="n"/>
      <c r="U543" s="21" t="n"/>
      <c r="V543" s="24" t="n"/>
      <c r="W543" s="25">
        <f>IF(K543="","",SUM($K$2:K543))</f>
        <v/>
      </c>
      <c r="X543" s="25">
        <f>IF(W543="","",MAX(0,MAX($W$2:W543)))</f>
        <v/>
      </c>
      <c r="Y543" s="25">
        <f>IF(W543="","",W543-X543)</f>
        <v/>
      </c>
      <c r="Z543" s="20">
        <f>IF(A543="","",CHOOSE(WEEKDAY(A543,2),"Mon","Tue","Wed","Thu","Fri","Sat","Sun"))</f>
        <v/>
      </c>
      <c r="AA543" s="26">
        <f>IF(A543="","",DATE(YEAR(A543),MONTH(A543),1))</f>
        <v/>
      </c>
    </row>
    <row r="544">
      <c r="A544" s="27" t="n"/>
      <c r="B544" s="28" t="n"/>
      <c r="C544" s="24" t="n"/>
      <c r="D544" s="24" t="n"/>
      <c r="E544" s="24" t="n"/>
      <c r="F544" s="29" t="n"/>
      <c r="G544" s="29" t="n"/>
      <c r="H544" s="29" t="n"/>
      <c r="I544" s="30" t="n"/>
      <c r="J544" s="31" t="n"/>
      <c r="K544" s="31" t="n"/>
      <c r="L544" s="19">
        <f>IF(OR(K544="",J544="",J544=0),"",K544/J544)</f>
        <v/>
      </c>
      <c r="M544" s="20">
        <f>IF(AND(A544="",C544=""),"",IF(N544="No","Skipped",IF(K544="","Active",IF(K544&gt;0,"Win",IF(K544&lt;0,"Loss","Breakeven")))))</f>
        <v/>
      </c>
      <c r="N544" s="24" t="n"/>
      <c r="O544" s="21" t="n"/>
      <c r="P544" s="24" t="n"/>
      <c r="Q544" s="32" t="n"/>
      <c r="R544" s="24" t="n"/>
      <c r="S544" s="21" t="n"/>
      <c r="T544" s="21" t="n"/>
      <c r="U544" s="21" t="n"/>
      <c r="V544" s="24" t="n"/>
      <c r="W544" s="25">
        <f>IF(K544="","",SUM($K$2:K544))</f>
        <v/>
      </c>
      <c r="X544" s="25">
        <f>IF(W544="","",MAX(0,MAX($W$2:W544)))</f>
        <v/>
      </c>
      <c r="Y544" s="25">
        <f>IF(W544="","",W544-X544)</f>
        <v/>
      </c>
      <c r="Z544" s="20">
        <f>IF(A544="","",CHOOSE(WEEKDAY(A544,2),"Mon","Tue","Wed","Thu","Fri","Sat","Sun"))</f>
        <v/>
      </c>
      <c r="AA544" s="26">
        <f>IF(A544="","",DATE(YEAR(A544),MONTH(A544),1))</f>
        <v/>
      </c>
    </row>
    <row r="545">
      <c r="A545" s="27" t="n"/>
      <c r="B545" s="28" t="n"/>
      <c r="C545" s="24" t="n"/>
      <c r="D545" s="24" t="n"/>
      <c r="E545" s="24" t="n"/>
      <c r="F545" s="29" t="n"/>
      <c r="G545" s="29" t="n"/>
      <c r="H545" s="29" t="n"/>
      <c r="I545" s="30" t="n"/>
      <c r="J545" s="31" t="n"/>
      <c r="K545" s="31" t="n"/>
      <c r="L545" s="19">
        <f>IF(OR(K545="",J545="",J545=0),"",K545/J545)</f>
        <v/>
      </c>
      <c r="M545" s="20">
        <f>IF(AND(A545="",C545=""),"",IF(N545="No","Skipped",IF(K545="","Active",IF(K545&gt;0,"Win",IF(K545&lt;0,"Loss","Breakeven")))))</f>
        <v/>
      </c>
      <c r="N545" s="24" t="n"/>
      <c r="O545" s="21" t="n"/>
      <c r="P545" s="24" t="n"/>
      <c r="Q545" s="32" t="n"/>
      <c r="R545" s="24" t="n"/>
      <c r="S545" s="21" t="n"/>
      <c r="T545" s="21" t="n"/>
      <c r="U545" s="21" t="n"/>
      <c r="V545" s="24" t="n"/>
      <c r="W545" s="25">
        <f>IF(K545="","",SUM($K$2:K545))</f>
        <v/>
      </c>
      <c r="X545" s="25">
        <f>IF(W545="","",MAX(0,MAX($W$2:W545)))</f>
        <v/>
      </c>
      <c r="Y545" s="25">
        <f>IF(W545="","",W545-X545)</f>
        <v/>
      </c>
      <c r="Z545" s="20">
        <f>IF(A545="","",CHOOSE(WEEKDAY(A545,2),"Mon","Tue","Wed","Thu","Fri","Sat","Sun"))</f>
        <v/>
      </c>
      <c r="AA545" s="26">
        <f>IF(A545="","",DATE(YEAR(A545),MONTH(A545),1))</f>
        <v/>
      </c>
    </row>
    <row r="546">
      <c r="A546" s="27" t="n"/>
      <c r="B546" s="28" t="n"/>
      <c r="C546" s="24" t="n"/>
      <c r="D546" s="24" t="n"/>
      <c r="E546" s="24" t="n"/>
      <c r="F546" s="29" t="n"/>
      <c r="G546" s="29" t="n"/>
      <c r="H546" s="29" t="n"/>
      <c r="I546" s="30" t="n"/>
      <c r="J546" s="31" t="n"/>
      <c r="K546" s="31" t="n"/>
      <c r="L546" s="19">
        <f>IF(OR(K546="",J546="",J546=0),"",K546/J546)</f>
        <v/>
      </c>
      <c r="M546" s="20">
        <f>IF(AND(A546="",C546=""),"",IF(N546="No","Skipped",IF(K546="","Active",IF(K546&gt;0,"Win",IF(K546&lt;0,"Loss","Breakeven")))))</f>
        <v/>
      </c>
      <c r="N546" s="24" t="n"/>
      <c r="O546" s="21" t="n"/>
      <c r="P546" s="24" t="n"/>
      <c r="Q546" s="32" t="n"/>
      <c r="R546" s="24" t="n"/>
      <c r="S546" s="21" t="n"/>
      <c r="T546" s="21" t="n"/>
      <c r="U546" s="21" t="n"/>
      <c r="V546" s="24" t="n"/>
      <c r="W546" s="25">
        <f>IF(K546="","",SUM($K$2:K546))</f>
        <v/>
      </c>
      <c r="X546" s="25">
        <f>IF(W546="","",MAX(0,MAX($W$2:W546)))</f>
        <v/>
      </c>
      <c r="Y546" s="25">
        <f>IF(W546="","",W546-X546)</f>
        <v/>
      </c>
      <c r="Z546" s="20">
        <f>IF(A546="","",CHOOSE(WEEKDAY(A546,2),"Mon","Tue","Wed","Thu","Fri","Sat","Sun"))</f>
        <v/>
      </c>
      <c r="AA546" s="26">
        <f>IF(A546="","",DATE(YEAR(A546),MONTH(A546),1))</f>
        <v/>
      </c>
    </row>
    <row r="547">
      <c r="A547" s="27" t="n"/>
      <c r="B547" s="28" t="n"/>
      <c r="C547" s="24" t="n"/>
      <c r="D547" s="24" t="n"/>
      <c r="E547" s="24" t="n"/>
      <c r="F547" s="29" t="n"/>
      <c r="G547" s="29" t="n"/>
      <c r="H547" s="29" t="n"/>
      <c r="I547" s="30" t="n"/>
      <c r="J547" s="31" t="n"/>
      <c r="K547" s="31" t="n"/>
      <c r="L547" s="19">
        <f>IF(OR(K547="",J547="",J547=0),"",K547/J547)</f>
        <v/>
      </c>
      <c r="M547" s="20">
        <f>IF(AND(A547="",C547=""),"",IF(N547="No","Skipped",IF(K547="","Active",IF(K547&gt;0,"Win",IF(K547&lt;0,"Loss","Breakeven")))))</f>
        <v/>
      </c>
      <c r="N547" s="24" t="n"/>
      <c r="O547" s="21" t="n"/>
      <c r="P547" s="24" t="n"/>
      <c r="Q547" s="32" t="n"/>
      <c r="R547" s="24" t="n"/>
      <c r="S547" s="21" t="n"/>
      <c r="T547" s="21" t="n"/>
      <c r="U547" s="21" t="n"/>
      <c r="V547" s="24" t="n"/>
      <c r="W547" s="25">
        <f>IF(K547="","",SUM($K$2:K547))</f>
        <v/>
      </c>
      <c r="X547" s="25">
        <f>IF(W547="","",MAX(0,MAX($W$2:W547)))</f>
        <v/>
      </c>
      <c r="Y547" s="25">
        <f>IF(W547="","",W547-X547)</f>
        <v/>
      </c>
      <c r="Z547" s="20">
        <f>IF(A547="","",CHOOSE(WEEKDAY(A547,2),"Mon","Tue","Wed","Thu","Fri","Sat","Sun"))</f>
        <v/>
      </c>
      <c r="AA547" s="26">
        <f>IF(A547="","",DATE(YEAR(A547),MONTH(A547),1))</f>
        <v/>
      </c>
    </row>
    <row r="548">
      <c r="A548" s="27" t="n"/>
      <c r="B548" s="28" t="n"/>
      <c r="C548" s="24" t="n"/>
      <c r="D548" s="24" t="n"/>
      <c r="E548" s="24" t="n"/>
      <c r="F548" s="29" t="n"/>
      <c r="G548" s="29" t="n"/>
      <c r="H548" s="29" t="n"/>
      <c r="I548" s="30" t="n"/>
      <c r="J548" s="31" t="n"/>
      <c r="K548" s="31" t="n"/>
      <c r="L548" s="19">
        <f>IF(OR(K548="",J548="",J548=0),"",K548/J548)</f>
        <v/>
      </c>
      <c r="M548" s="20">
        <f>IF(AND(A548="",C548=""),"",IF(N548="No","Skipped",IF(K548="","Active",IF(K548&gt;0,"Win",IF(K548&lt;0,"Loss","Breakeven")))))</f>
        <v/>
      </c>
      <c r="N548" s="24" t="n"/>
      <c r="O548" s="21" t="n"/>
      <c r="P548" s="24" t="n"/>
      <c r="Q548" s="32" t="n"/>
      <c r="R548" s="24" t="n"/>
      <c r="S548" s="21" t="n"/>
      <c r="T548" s="21" t="n"/>
      <c r="U548" s="21" t="n"/>
      <c r="V548" s="24" t="n"/>
      <c r="W548" s="25">
        <f>IF(K548="","",SUM($K$2:K548))</f>
        <v/>
      </c>
      <c r="X548" s="25">
        <f>IF(W548="","",MAX(0,MAX($W$2:W548)))</f>
        <v/>
      </c>
      <c r="Y548" s="25">
        <f>IF(W548="","",W548-X548)</f>
        <v/>
      </c>
      <c r="Z548" s="20">
        <f>IF(A548="","",CHOOSE(WEEKDAY(A548,2),"Mon","Tue","Wed","Thu","Fri","Sat","Sun"))</f>
        <v/>
      </c>
      <c r="AA548" s="26">
        <f>IF(A548="","",DATE(YEAR(A548),MONTH(A548),1))</f>
        <v/>
      </c>
    </row>
    <row r="549">
      <c r="A549" s="27" t="n"/>
      <c r="B549" s="28" t="n"/>
      <c r="C549" s="24" t="n"/>
      <c r="D549" s="24" t="n"/>
      <c r="E549" s="24" t="n"/>
      <c r="F549" s="29" t="n"/>
      <c r="G549" s="29" t="n"/>
      <c r="H549" s="29" t="n"/>
      <c r="I549" s="30" t="n"/>
      <c r="J549" s="31" t="n"/>
      <c r="K549" s="31" t="n"/>
      <c r="L549" s="19">
        <f>IF(OR(K549="",J549="",J549=0),"",K549/J549)</f>
        <v/>
      </c>
      <c r="M549" s="20">
        <f>IF(AND(A549="",C549=""),"",IF(N549="No","Skipped",IF(K549="","Active",IF(K549&gt;0,"Win",IF(K549&lt;0,"Loss","Breakeven")))))</f>
        <v/>
      </c>
      <c r="N549" s="24" t="n"/>
      <c r="O549" s="21" t="n"/>
      <c r="P549" s="24" t="n"/>
      <c r="Q549" s="32" t="n"/>
      <c r="R549" s="24" t="n"/>
      <c r="S549" s="21" t="n"/>
      <c r="T549" s="21" t="n"/>
      <c r="U549" s="21" t="n"/>
      <c r="V549" s="24" t="n"/>
      <c r="W549" s="25">
        <f>IF(K549="","",SUM($K$2:K549))</f>
        <v/>
      </c>
      <c r="X549" s="25">
        <f>IF(W549="","",MAX(0,MAX($W$2:W549)))</f>
        <v/>
      </c>
      <c r="Y549" s="25">
        <f>IF(W549="","",W549-X549)</f>
        <v/>
      </c>
      <c r="Z549" s="20">
        <f>IF(A549="","",CHOOSE(WEEKDAY(A549,2),"Mon","Tue","Wed","Thu","Fri","Sat","Sun"))</f>
        <v/>
      </c>
      <c r="AA549" s="26">
        <f>IF(A549="","",DATE(YEAR(A549),MONTH(A549),1))</f>
        <v/>
      </c>
    </row>
    <row r="550">
      <c r="A550" s="27" t="n"/>
      <c r="B550" s="28" t="n"/>
      <c r="C550" s="24" t="n"/>
      <c r="D550" s="24" t="n"/>
      <c r="E550" s="24" t="n"/>
      <c r="F550" s="29" t="n"/>
      <c r="G550" s="29" t="n"/>
      <c r="H550" s="29" t="n"/>
      <c r="I550" s="30" t="n"/>
      <c r="J550" s="31" t="n"/>
      <c r="K550" s="31" t="n"/>
      <c r="L550" s="19">
        <f>IF(OR(K550="",J550="",J550=0),"",K550/J550)</f>
        <v/>
      </c>
      <c r="M550" s="20">
        <f>IF(AND(A550="",C550=""),"",IF(N550="No","Skipped",IF(K550="","Active",IF(K550&gt;0,"Win",IF(K550&lt;0,"Loss","Breakeven")))))</f>
        <v/>
      </c>
      <c r="N550" s="24" t="n"/>
      <c r="O550" s="21" t="n"/>
      <c r="P550" s="24" t="n"/>
      <c r="Q550" s="32" t="n"/>
      <c r="R550" s="24" t="n"/>
      <c r="S550" s="21" t="n"/>
      <c r="T550" s="21" t="n"/>
      <c r="U550" s="21" t="n"/>
      <c r="V550" s="24" t="n"/>
      <c r="W550" s="25">
        <f>IF(K550="","",SUM($K$2:K550))</f>
        <v/>
      </c>
      <c r="X550" s="25">
        <f>IF(W550="","",MAX(0,MAX($W$2:W550)))</f>
        <v/>
      </c>
      <c r="Y550" s="25">
        <f>IF(W550="","",W550-X550)</f>
        <v/>
      </c>
      <c r="Z550" s="20">
        <f>IF(A550="","",CHOOSE(WEEKDAY(A550,2),"Mon","Tue","Wed","Thu","Fri","Sat","Sun"))</f>
        <v/>
      </c>
      <c r="AA550" s="26">
        <f>IF(A550="","",DATE(YEAR(A550),MONTH(A550),1))</f>
        <v/>
      </c>
    </row>
    <row r="551">
      <c r="A551" s="27" t="n"/>
      <c r="B551" s="28" t="n"/>
      <c r="C551" s="24" t="n"/>
      <c r="D551" s="24" t="n"/>
      <c r="E551" s="24" t="n"/>
      <c r="F551" s="29" t="n"/>
      <c r="G551" s="29" t="n"/>
      <c r="H551" s="29" t="n"/>
      <c r="I551" s="30" t="n"/>
      <c r="J551" s="31" t="n"/>
      <c r="K551" s="31" t="n"/>
      <c r="L551" s="19">
        <f>IF(OR(K551="",J551="",J551=0),"",K551/J551)</f>
        <v/>
      </c>
      <c r="M551" s="20">
        <f>IF(AND(A551="",C551=""),"",IF(N551="No","Skipped",IF(K551="","Active",IF(K551&gt;0,"Win",IF(K551&lt;0,"Loss","Breakeven")))))</f>
        <v/>
      </c>
      <c r="N551" s="24" t="n"/>
      <c r="O551" s="21" t="n"/>
      <c r="P551" s="24" t="n"/>
      <c r="Q551" s="32" t="n"/>
      <c r="R551" s="24" t="n"/>
      <c r="S551" s="21" t="n"/>
      <c r="T551" s="21" t="n"/>
      <c r="U551" s="21" t="n"/>
      <c r="V551" s="24" t="n"/>
      <c r="W551" s="25">
        <f>IF(K551="","",SUM($K$2:K551))</f>
        <v/>
      </c>
      <c r="X551" s="25">
        <f>IF(W551="","",MAX(0,MAX($W$2:W551)))</f>
        <v/>
      </c>
      <c r="Y551" s="25">
        <f>IF(W551="","",W551-X551)</f>
        <v/>
      </c>
      <c r="Z551" s="20">
        <f>IF(A551="","",CHOOSE(WEEKDAY(A551,2),"Mon","Tue","Wed","Thu","Fri","Sat","Sun"))</f>
        <v/>
      </c>
      <c r="AA551" s="26">
        <f>IF(A551="","",DATE(YEAR(A551),MONTH(A551),1))</f>
        <v/>
      </c>
    </row>
    <row r="552">
      <c r="A552" s="27" t="n"/>
      <c r="B552" s="28" t="n"/>
      <c r="C552" s="24" t="n"/>
      <c r="D552" s="24" t="n"/>
      <c r="E552" s="24" t="n"/>
      <c r="F552" s="29" t="n"/>
      <c r="G552" s="29" t="n"/>
      <c r="H552" s="29" t="n"/>
      <c r="I552" s="30" t="n"/>
      <c r="J552" s="31" t="n"/>
      <c r="K552" s="31" t="n"/>
      <c r="L552" s="19">
        <f>IF(OR(K552="",J552="",J552=0),"",K552/J552)</f>
        <v/>
      </c>
      <c r="M552" s="20">
        <f>IF(AND(A552="",C552=""),"",IF(N552="No","Skipped",IF(K552="","Active",IF(K552&gt;0,"Win",IF(K552&lt;0,"Loss","Breakeven")))))</f>
        <v/>
      </c>
      <c r="N552" s="24" t="n"/>
      <c r="O552" s="21" t="n"/>
      <c r="P552" s="24" t="n"/>
      <c r="Q552" s="32" t="n"/>
      <c r="R552" s="24" t="n"/>
      <c r="S552" s="21" t="n"/>
      <c r="T552" s="21" t="n"/>
      <c r="U552" s="21" t="n"/>
      <c r="V552" s="24" t="n"/>
      <c r="W552" s="25">
        <f>IF(K552="","",SUM($K$2:K552))</f>
        <v/>
      </c>
      <c r="X552" s="25">
        <f>IF(W552="","",MAX(0,MAX($W$2:W552)))</f>
        <v/>
      </c>
      <c r="Y552" s="25">
        <f>IF(W552="","",W552-X552)</f>
        <v/>
      </c>
      <c r="Z552" s="20">
        <f>IF(A552="","",CHOOSE(WEEKDAY(A552,2),"Mon","Tue","Wed","Thu","Fri","Sat","Sun"))</f>
        <v/>
      </c>
      <c r="AA552" s="26">
        <f>IF(A552="","",DATE(YEAR(A552),MONTH(A552),1))</f>
        <v/>
      </c>
    </row>
    <row r="553">
      <c r="A553" s="27" t="n"/>
      <c r="B553" s="28" t="n"/>
      <c r="C553" s="24" t="n"/>
      <c r="D553" s="24" t="n"/>
      <c r="E553" s="24" t="n"/>
      <c r="F553" s="29" t="n"/>
      <c r="G553" s="29" t="n"/>
      <c r="H553" s="29" t="n"/>
      <c r="I553" s="30" t="n"/>
      <c r="J553" s="31" t="n"/>
      <c r="K553" s="31" t="n"/>
      <c r="L553" s="19">
        <f>IF(OR(K553="",J553="",J553=0),"",K553/J553)</f>
        <v/>
      </c>
      <c r="M553" s="20">
        <f>IF(AND(A553="",C553=""),"",IF(N553="No","Skipped",IF(K553="","Active",IF(K553&gt;0,"Win",IF(K553&lt;0,"Loss","Breakeven")))))</f>
        <v/>
      </c>
      <c r="N553" s="24" t="n"/>
      <c r="O553" s="21" t="n"/>
      <c r="P553" s="24" t="n"/>
      <c r="Q553" s="32" t="n"/>
      <c r="R553" s="24" t="n"/>
      <c r="S553" s="21" t="n"/>
      <c r="T553" s="21" t="n"/>
      <c r="U553" s="21" t="n"/>
      <c r="V553" s="24" t="n"/>
      <c r="W553" s="25">
        <f>IF(K553="","",SUM($K$2:K553))</f>
        <v/>
      </c>
      <c r="X553" s="25">
        <f>IF(W553="","",MAX(0,MAX($W$2:W553)))</f>
        <v/>
      </c>
      <c r="Y553" s="25">
        <f>IF(W553="","",W553-X553)</f>
        <v/>
      </c>
      <c r="Z553" s="20">
        <f>IF(A553="","",CHOOSE(WEEKDAY(A553,2),"Mon","Tue","Wed","Thu","Fri","Sat","Sun"))</f>
        <v/>
      </c>
      <c r="AA553" s="26">
        <f>IF(A553="","",DATE(YEAR(A553),MONTH(A553),1))</f>
        <v/>
      </c>
    </row>
    <row r="554">
      <c r="A554" s="27" t="n"/>
      <c r="B554" s="28" t="n"/>
      <c r="C554" s="24" t="n"/>
      <c r="D554" s="24" t="n"/>
      <c r="E554" s="24" t="n"/>
      <c r="F554" s="29" t="n"/>
      <c r="G554" s="29" t="n"/>
      <c r="H554" s="29" t="n"/>
      <c r="I554" s="30" t="n"/>
      <c r="J554" s="31" t="n"/>
      <c r="K554" s="31" t="n"/>
      <c r="L554" s="19">
        <f>IF(OR(K554="",J554="",J554=0),"",K554/J554)</f>
        <v/>
      </c>
      <c r="M554" s="20">
        <f>IF(AND(A554="",C554=""),"",IF(N554="No","Skipped",IF(K554="","Active",IF(K554&gt;0,"Win",IF(K554&lt;0,"Loss","Breakeven")))))</f>
        <v/>
      </c>
      <c r="N554" s="24" t="n"/>
      <c r="O554" s="21" t="n"/>
      <c r="P554" s="24" t="n"/>
      <c r="Q554" s="32" t="n"/>
      <c r="R554" s="24" t="n"/>
      <c r="S554" s="21" t="n"/>
      <c r="T554" s="21" t="n"/>
      <c r="U554" s="21" t="n"/>
      <c r="V554" s="24" t="n"/>
      <c r="W554" s="25">
        <f>IF(K554="","",SUM($K$2:K554))</f>
        <v/>
      </c>
      <c r="X554" s="25">
        <f>IF(W554="","",MAX(0,MAX($W$2:W554)))</f>
        <v/>
      </c>
      <c r="Y554" s="25">
        <f>IF(W554="","",W554-X554)</f>
        <v/>
      </c>
      <c r="Z554" s="20">
        <f>IF(A554="","",CHOOSE(WEEKDAY(A554,2),"Mon","Tue","Wed","Thu","Fri","Sat","Sun"))</f>
        <v/>
      </c>
      <c r="AA554" s="26">
        <f>IF(A554="","",DATE(YEAR(A554),MONTH(A554),1))</f>
        <v/>
      </c>
    </row>
    <row r="555">
      <c r="A555" s="27" t="n"/>
      <c r="B555" s="28" t="n"/>
      <c r="C555" s="24" t="n"/>
      <c r="D555" s="24" t="n"/>
      <c r="E555" s="24" t="n"/>
      <c r="F555" s="29" t="n"/>
      <c r="G555" s="29" t="n"/>
      <c r="H555" s="29" t="n"/>
      <c r="I555" s="30" t="n"/>
      <c r="J555" s="31" t="n"/>
      <c r="K555" s="31" t="n"/>
      <c r="L555" s="19">
        <f>IF(OR(K555="",J555="",J555=0),"",K555/J555)</f>
        <v/>
      </c>
      <c r="M555" s="20">
        <f>IF(AND(A555="",C555=""),"",IF(N555="No","Skipped",IF(K555="","Active",IF(K555&gt;0,"Win",IF(K555&lt;0,"Loss","Breakeven")))))</f>
        <v/>
      </c>
      <c r="N555" s="24" t="n"/>
      <c r="O555" s="21" t="n"/>
      <c r="P555" s="24" t="n"/>
      <c r="Q555" s="32" t="n"/>
      <c r="R555" s="24" t="n"/>
      <c r="S555" s="21" t="n"/>
      <c r="T555" s="21" t="n"/>
      <c r="U555" s="21" t="n"/>
      <c r="V555" s="24" t="n"/>
      <c r="W555" s="25">
        <f>IF(K555="","",SUM($K$2:K555))</f>
        <v/>
      </c>
      <c r="X555" s="25">
        <f>IF(W555="","",MAX(0,MAX($W$2:W555)))</f>
        <v/>
      </c>
      <c r="Y555" s="25">
        <f>IF(W555="","",W555-X555)</f>
        <v/>
      </c>
      <c r="Z555" s="20">
        <f>IF(A555="","",CHOOSE(WEEKDAY(A555,2),"Mon","Tue","Wed","Thu","Fri","Sat","Sun"))</f>
        <v/>
      </c>
      <c r="AA555" s="26">
        <f>IF(A555="","",DATE(YEAR(A555),MONTH(A555),1))</f>
        <v/>
      </c>
    </row>
    <row r="556">
      <c r="A556" s="27" t="n"/>
      <c r="B556" s="28" t="n"/>
      <c r="C556" s="24" t="n"/>
      <c r="D556" s="24" t="n"/>
      <c r="E556" s="24" t="n"/>
      <c r="F556" s="29" t="n"/>
      <c r="G556" s="29" t="n"/>
      <c r="H556" s="29" t="n"/>
      <c r="I556" s="30" t="n"/>
      <c r="J556" s="31" t="n"/>
      <c r="K556" s="31" t="n"/>
      <c r="L556" s="19">
        <f>IF(OR(K556="",J556="",J556=0),"",K556/J556)</f>
        <v/>
      </c>
      <c r="M556" s="20">
        <f>IF(AND(A556="",C556=""),"",IF(N556="No","Skipped",IF(K556="","Active",IF(K556&gt;0,"Win",IF(K556&lt;0,"Loss","Breakeven")))))</f>
        <v/>
      </c>
      <c r="N556" s="24" t="n"/>
      <c r="O556" s="21" t="n"/>
      <c r="P556" s="24" t="n"/>
      <c r="Q556" s="32" t="n"/>
      <c r="R556" s="24" t="n"/>
      <c r="S556" s="21" t="n"/>
      <c r="T556" s="21" t="n"/>
      <c r="U556" s="21" t="n"/>
      <c r="V556" s="24" t="n"/>
      <c r="W556" s="25">
        <f>IF(K556="","",SUM($K$2:K556))</f>
        <v/>
      </c>
      <c r="X556" s="25">
        <f>IF(W556="","",MAX(0,MAX($W$2:W556)))</f>
        <v/>
      </c>
      <c r="Y556" s="25">
        <f>IF(W556="","",W556-X556)</f>
        <v/>
      </c>
      <c r="Z556" s="20">
        <f>IF(A556="","",CHOOSE(WEEKDAY(A556,2),"Mon","Tue","Wed","Thu","Fri","Sat","Sun"))</f>
        <v/>
      </c>
      <c r="AA556" s="26">
        <f>IF(A556="","",DATE(YEAR(A556),MONTH(A556),1))</f>
        <v/>
      </c>
    </row>
    <row r="557">
      <c r="A557" s="27" t="n"/>
      <c r="B557" s="28" t="n"/>
      <c r="C557" s="24" t="n"/>
      <c r="D557" s="24" t="n"/>
      <c r="E557" s="24" t="n"/>
      <c r="F557" s="29" t="n"/>
      <c r="G557" s="29" t="n"/>
      <c r="H557" s="29" t="n"/>
      <c r="I557" s="30" t="n"/>
      <c r="J557" s="31" t="n"/>
      <c r="K557" s="31" t="n"/>
      <c r="L557" s="19">
        <f>IF(OR(K557="",J557="",J557=0),"",K557/J557)</f>
        <v/>
      </c>
      <c r="M557" s="20">
        <f>IF(AND(A557="",C557=""),"",IF(N557="No","Skipped",IF(K557="","Active",IF(K557&gt;0,"Win",IF(K557&lt;0,"Loss","Breakeven")))))</f>
        <v/>
      </c>
      <c r="N557" s="24" t="n"/>
      <c r="O557" s="21" t="n"/>
      <c r="P557" s="24" t="n"/>
      <c r="Q557" s="32" t="n"/>
      <c r="R557" s="24" t="n"/>
      <c r="S557" s="21" t="n"/>
      <c r="T557" s="21" t="n"/>
      <c r="U557" s="21" t="n"/>
      <c r="V557" s="24" t="n"/>
      <c r="W557" s="25">
        <f>IF(K557="","",SUM($K$2:K557))</f>
        <v/>
      </c>
      <c r="X557" s="25">
        <f>IF(W557="","",MAX(0,MAX($W$2:W557)))</f>
        <v/>
      </c>
      <c r="Y557" s="25">
        <f>IF(W557="","",W557-X557)</f>
        <v/>
      </c>
      <c r="Z557" s="20">
        <f>IF(A557="","",CHOOSE(WEEKDAY(A557,2),"Mon","Tue","Wed","Thu","Fri","Sat","Sun"))</f>
        <v/>
      </c>
      <c r="AA557" s="26">
        <f>IF(A557="","",DATE(YEAR(A557),MONTH(A557),1))</f>
        <v/>
      </c>
    </row>
    <row r="558">
      <c r="A558" s="27" t="n"/>
      <c r="B558" s="28" t="n"/>
      <c r="C558" s="24" t="n"/>
      <c r="D558" s="24" t="n"/>
      <c r="E558" s="24" t="n"/>
      <c r="F558" s="29" t="n"/>
      <c r="G558" s="29" t="n"/>
      <c r="H558" s="29" t="n"/>
      <c r="I558" s="30" t="n"/>
      <c r="J558" s="31" t="n"/>
      <c r="K558" s="31" t="n"/>
      <c r="L558" s="19">
        <f>IF(OR(K558="",J558="",J558=0),"",K558/J558)</f>
        <v/>
      </c>
      <c r="M558" s="20">
        <f>IF(AND(A558="",C558=""),"",IF(N558="No","Skipped",IF(K558="","Active",IF(K558&gt;0,"Win",IF(K558&lt;0,"Loss","Breakeven")))))</f>
        <v/>
      </c>
      <c r="N558" s="24" t="n"/>
      <c r="O558" s="21" t="n"/>
      <c r="P558" s="24" t="n"/>
      <c r="Q558" s="32" t="n"/>
      <c r="R558" s="24" t="n"/>
      <c r="S558" s="21" t="n"/>
      <c r="T558" s="21" t="n"/>
      <c r="U558" s="21" t="n"/>
      <c r="V558" s="24" t="n"/>
      <c r="W558" s="25">
        <f>IF(K558="","",SUM($K$2:K558))</f>
        <v/>
      </c>
      <c r="X558" s="25">
        <f>IF(W558="","",MAX(0,MAX($W$2:W558)))</f>
        <v/>
      </c>
      <c r="Y558" s="25">
        <f>IF(W558="","",W558-X558)</f>
        <v/>
      </c>
      <c r="Z558" s="20">
        <f>IF(A558="","",CHOOSE(WEEKDAY(A558,2),"Mon","Tue","Wed","Thu","Fri","Sat","Sun"))</f>
        <v/>
      </c>
      <c r="AA558" s="26">
        <f>IF(A558="","",DATE(YEAR(A558),MONTH(A558),1))</f>
        <v/>
      </c>
    </row>
    <row r="559">
      <c r="A559" s="27" t="n"/>
      <c r="B559" s="28" t="n"/>
      <c r="C559" s="24" t="n"/>
      <c r="D559" s="24" t="n"/>
      <c r="E559" s="24" t="n"/>
      <c r="F559" s="29" t="n"/>
      <c r="G559" s="29" t="n"/>
      <c r="H559" s="29" t="n"/>
      <c r="I559" s="30" t="n"/>
      <c r="J559" s="31" t="n"/>
      <c r="K559" s="31" t="n"/>
      <c r="L559" s="19">
        <f>IF(OR(K559="",J559="",J559=0),"",K559/J559)</f>
        <v/>
      </c>
      <c r="M559" s="20">
        <f>IF(AND(A559="",C559=""),"",IF(N559="No","Skipped",IF(K559="","Active",IF(K559&gt;0,"Win",IF(K559&lt;0,"Loss","Breakeven")))))</f>
        <v/>
      </c>
      <c r="N559" s="24" t="n"/>
      <c r="O559" s="21" t="n"/>
      <c r="P559" s="24" t="n"/>
      <c r="Q559" s="32" t="n"/>
      <c r="R559" s="24" t="n"/>
      <c r="S559" s="21" t="n"/>
      <c r="T559" s="21" t="n"/>
      <c r="U559" s="21" t="n"/>
      <c r="V559" s="24" t="n"/>
      <c r="W559" s="25">
        <f>IF(K559="","",SUM($K$2:K559))</f>
        <v/>
      </c>
      <c r="X559" s="25">
        <f>IF(W559="","",MAX(0,MAX($W$2:W559)))</f>
        <v/>
      </c>
      <c r="Y559" s="25">
        <f>IF(W559="","",W559-X559)</f>
        <v/>
      </c>
      <c r="Z559" s="20">
        <f>IF(A559="","",CHOOSE(WEEKDAY(A559,2),"Mon","Tue","Wed","Thu","Fri","Sat","Sun"))</f>
        <v/>
      </c>
      <c r="AA559" s="26">
        <f>IF(A559="","",DATE(YEAR(A559),MONTH(A559),1))</f>
        <v/>
      </c>
    </row>
    <row r="560">
      <c r="A560" s="27" t="n"/>
      <c r="B560" s="28" t="n"/>
      <c r="C560" s="24" t="n"/>
      <c r="D560" s="24" t="n"/>
      <c r="E560" s="24" t="n"/>
      <c r="F560" s="29" t="n"/>
      <c r="G560" s="29" t="n"/>
      <c r="H560" s="29" t="n"/>
      <c r="I560" s="30" t="n"/>
      <c r="J560" s="31" t="n"/>
      <c r="K560" s="31" t="n"/>
      <c r="L560" s="19">
        <f>IF(OR(K560="",J560="",J560=0),"",K560/J560)</f>
        <v/>
      </c>
      <c r="M560" s="20">
        <f>IF(AND(A560="",C560=""),"",IF(N560="No","Skipped",IF(K560="","Active",IF(K560&gt;0,"Win",IF(K560&lt;0,"Loss","Breakeven")))))</f>
        <v/>
      </c>
      <c r="N560" s="24" t="n"/>
      <c r="O560" s="21" t="n"/>
      <c r="P560" s="24" t="n"/>
      <c r="Q560" s="32" t="n"/>
      <c r="R560" s="24" t="n"/>
      <c r="S560" s="21" t="n"/>
      <c r="T560" s="21" t="n"/>
      <c r="U560" s="21" t="n"/>
      <c r="V560" s="24" t="n"/>
      <c r="W560" s="25">
        <f>IF(K560="","",SUM($K$2:K560))</f>
        <v/>
      </c>
      <c r="X560" s="25">
        <f>IF(W560="","",MAX(0,MAX($W$2:W560)))</f>
        <v/>
      </c>
      <c r="Y560" s="25">
        <f>IF(W560="","",W560-X560)</f>
        <v/>
      </c>
      <c r="Z560" s="20">
        <f>IF(A560="","",CHOOSE(WEEKDAY(A560,2),"Mon","Tue","Wed","Thu","Fri","Sat","Sun"))</f>
        <v/>
      </c>
      <c r="AA560" s="26">
        <f>IF(A560="","",DATE(YEAR(A560),MONTH(A560),1))</f>
        <v/>
      </c>
    </row>
    <row r="561">
      <c r="A561" s="27" t="n"/>
      <c r="B561" s="28" t="n"/>
      <c r="C561" s="24" t="n"/>
      <c r="D561" s="24" t="n"/>
      <c r="E561" s="24" t="n"/>
      <c r="F561" s="29" t="n"/>
      <c r="G561" s="29" t="n"/>
      <c r="H561" s="29" t="n"/>
      <c r="I561" s="30" t="n"/>
      <c r="J561" s="31" t="n"/>
      <c r="K561" s="31" t="n"/>
      <c r="L561" s="19">
        <f>IF(OR(K561="",J561="",J561=0),"",K561/J561)</f>
        <v/>
      </c>
      <c r="M561" s="20">
        <f>IF(AND(A561="",C561=""),"",IF(N561="No","Skipped",IF(K561="","Active",IF(K561&gt;0,"Win",IF(K561&lt;0,"Loss","Breakeven")))))</f>
        <v/>
      </c>
      <c r="N561" s="24" t="n"/>
      <c r="O561" s="21" t="n"/>
      <c r="P561" s="24" t="n"/>
      <c r="Q561" s="32" t="n"/>
      <c r="R561" s="24" t="n"/>
      <c r="S561" s="21" t="n"/>
      <c r="T561" s="21" t="n"/>
      <c r="U561" s="21" t="n"/>
      <c r="V561" s="24" t="n"/>
      <c r="W561" s="25">
        <f>IF(K561="","",SUM($K$2:K561))</f>
        <v/>
      </c>
      <c r="X561" s="25">
        <f>IF(W561="","",MAX(0,MAX($W$2:W561)))</f>
        <v/>
      </c>
      <c r="Y561" s="25">
        <f>IF(W561="","",W561-X561)</f>
        <v/>
      </c>
      <c r="Z561" s="20">
        <f>IF(A561="","",CHOOSE(WEEKDAY(A561,2),"Mon","Tue","Wed","Thu","Fri","Sat","Sun"))</f>
        <v/>
      </c>
      <c r="AA561" s="26">
        <f>IF(A561="","",DATE(YEAR(A561),MONTH(A561),1))</f>
        <v/>
      </c>
    </row>
    <row r="562">
      <c r="A562" s="27" t="n"/>
      <c r="B562" s="28" t="n"/>
      <c r="C562" s="24" t="n"/>
      <c r="D562" s="24" t="n"/>
      <c r="E562" s="24" t="n"/>
      <c r="F562" s="29" t="n"/>
      <c r="G562" s="29" t="n"/>
      <c r="H562" s="29" t="n"/>
      <c r="I562" s="30" t="n"/>
      <c r="J562" s="31" t="n"/>
      <c r="K562" s="31" t="n"/>
      <c r="L562" s="19">
        <f>IF(OR(K562="",J562="",J562=0),"",K562/J562)</f>
        <v/>
      </c>
      <c r="M562" s="20">
        <f>IF(AND(A562="",C562=""),"",IF(N562="No","Skipped",IF(K562="","Active",IF(K562&gt;0,"Win",IF(K562&lt;0,"Loss","Breakeven")))))</f>
        <v/>
      </c>
      <c r="N562" s="24" t="n"/>
      <c r="O562" s="21" t="n"/>
      <c r="P562" s="24" t="n"/>
      <c r="Q562" s="32" t="n"/>
      <c r="R562" s="24" t="n"/>
      <c r="S562" s="21" t="n"/>
      <c r="T562" s="21" t="n"/>
      <c r="U562" s="21" t="n"/>
      <c r="V562" s="24" t="n"/>
      <c r="W562" s="25">
        <f>IF(K562="","",SUM($K$2:K562))</f>
        <v/>
      </c>
      <c r="X562" s="25">
        <f>IF(W562="","",MAX(0,MAX($W$2:W562)))</f>
        <v/>
      </c>
      <c r="Y562" s="25">
        <f>IF(W562="","",W562-X562)</f>
        <v/>
      </c>
      <c r="Z562" s="20">
        <f>IF(A562="","",CHOOSE(WEEKDAY(A562,2),"Mon","Tue","Wed","Thu","Fri","Sat","Sun"))</f>
        <v/>
      </c>
      <c r="AA562" s="26">
        <f>IF(A562="","",DATE(YEAR(A562),MONTH(A562),1))</f>
        <v/>
      </c>
    </row>
    <row r="563">
      <c r="A563" s="27" t="n"/>
      <c r="B563" s="28" t="n"/>
      <c r="C563" s="24" t="n"/>
      <c r="D563" s="24" t="n"/>
      <c r="E563" s="24" t="n"/>
      <c r="F563" s="29" t="n"/>
      <c r="G563" s="29" t="n"/>
      <c r="H563" s="29" t="n"/>
      <c r="I563" s="30" t="n"/>
      <c r="J563" s="31" t="n"/>
      <c r="K563" s="31" t="n"/>
      <c r="L563" s="19">
        <f>IF(OR(K563="",J563="",J563=0),"",K563/J563)</f>
        <v/>
      </c>
      <c r="M563" s="20">
        <f>IF(AND(A563="",C563=""),"",IF(N563="No","Skipped",IF(K563="","Active",IF(K563&gt;0,"Win",IF(K563&lt;0,"Loss","Breakeven")))))</f>
        <v/>
      </c>
      <c r="N563" s="24" t="n"/>
      <c r="O563" s="21" t="n"/>
      <c r="P563" s="24" t="n"/>
      <c r="Q563" s="32" t="n"/>
      <c r="R563" s="24" t="n"/>
      <c r="S563" s="21" t="n"/>
      <c r="T563" s="21" t="n"/>
      <c r="U563" s="21" t="n"/>
      <c r="V563" s="24" t="n"/>
      <c r="W563" s="25">
        <f>IF(K563="","",SUM($K$2:K563))</f>
        <v/>
      </c>
      <c r="X563" s="25">
        <f>IF(W563="","",MAX(0,MAX($W$2:W563)))</f>
        <v/>
      </c>
      <c r="Y563" s="25">
        <f>IF(W563="","",W563-X563)</f>
        <v/>
      </c>
      <c r="Z563" s="20">
        <f>IF(A563="","",CHOOSE(WEEKDAY(A563,2),"Mon","Tue","Wed","Thu","Fri","Sat","Sun"))</f>
        <v/>
      </c>
      <c r="AA563" s="26">
        <f>IF(A563="","",DATE(YEAR(A563),MONTH(A563),1))</f>
        <v/>
      </c>
    </row>
    <row r="564">
      <c r="A564" s="27" t="n"/>
      <c r="B564" s="28" t="n"/>
      <c r="C564" s="24" t="n"/>
      <c r="D564" s="24" t="n"/>
      <c r="E564" s="24" t="n"/>
      <c r="F564" s="29" t="n"/>
      <c r="G564" s="29" t="n"/>
      <c r="H564" s="29" t="n"/>
      <c r="I564" s="30" t="n"/>
      <c r="J564" s="31" t="n"/>
      <c r="K564" s="31" t="n"/>
      <c r="L564" s="19">
        <f>IF(OR(K564="",J564="",J564=0),"",K564/J564)</f>
        <v/>
      </c>
      <c r="M564" s="20">
        <f>IF(AND(A564="",C564=""),"",IF(N564="No","Skipped",IF(K564="","Active",IF(K564&gt;0,"Win",IF(K564&lt;0,"Loss","Breakeven")))))</f>
        <v/>
      </c>
      <c r="N564" s="24" t="n"/>
      <c r="O564" s="21" t="n"/>
      <c r="P564" s="24" t="n"/>
      <c r="Q564" s="32" t="n"/>
      <c r="R564" s="24" t="n"/>
      <c r="S564" s="21" t="n"/>
      <c r="T564" s="21" t="n"/>
      <c r="U564" s="21" t="n"/>
      <c r="V564" s="24" t="n"/>
      <c r="W564" s="25">
        <f>IF(K564="","",SUM($K$2:K564))</f>
        <v/>
      </c>
      <c r="X564" s="25">
        <f>IF(W564="","",MAX(0,MAX($W$2:W564)))</f>
        <v/>
      </c>
      <c r="Y564" s="25">
        <f>IF(W564="","",W564-X564)</f>
        <v/>
      </c>
      <c r="Z564" s="20">
        <f>IF(A564="","",CHOOSE(WEEKDAY(A564,2),"Mon","Tue","Wed","Thu","Fri","Sat","Sun"))</f>
        <v/>
      </c>
      <c r="AA564" s="26">
        <f>IF(A564="","",DATE(YEAR(A564),MONTH(A564),1))</f>
        <v/>
      </c>
    </row>
    <row r="565">
      <c r="A565" s="27" t="n"/>
      <c r="B565" s="28" t="n"/>
      <c r="C565" s="24" t="n"/>
      <c r="D565" s="24" t="n"/>
      <c r="E565" s="24" t="n"/>
      <c r="F565" s="29" t="n"/>
      <c r="G565" s="29" t="n"/>
      <c r="H565" s="29" t="n"/>
      <c r="I565" s="30" t="n"/>
      <c r="J565" s="31" t="n"/>
      <c r="K565" s="31" t="n"/>
      <c r="L565" s="19">
        <f>IF(OR(K565="",J565="",J565=0),"",K565/J565)</f>
        <v/>
      </c>
      <c r="M565" s="20">
        <f>IF(AND(A565="",C565=""),"",IF(N565="No","Skipped",IF(K565="","Active",IF(K565&gt;0,"Win",IF(K565&lt;0,"Loss","Breakeven")))))</f>
        <v/>
      </c>
      <c r="N565" s="24" t="n"/>
      <c r="O565" s="21" t="n"/>
      <c r="P565" s="24" t="n"/>
      <c r="Q565" s="32" t="n"/>
      <c r="R565" s="24" t="n"/>
      <c r="S565" s="21" t="n"/>
      <c r="T565" s="21" t="n"/>
      <c r="U565" s="21" t="n"/>
      <c r="V565" s="24" t="n"/>
      <c r="W565" s="25">
        <f>IF(K565="","",SUM($K$2:K565))</f>
        <v/>
      </c>
      <c r="X565" s="25">
        <f>IF(W565="","",MAX(0,MAX($W$2:W565)))</f>
        <v/>
      </c>
      <c r="Y565" s="25">
        <f>IF(W565="","",W565-X565)</f>
        <v/>
      </c>
      <c r="Z565" s="20">
        <f>IF(A565="","",CHOOSE(WEEKDAY(A565,2),"Mon","Tue","Wed","Thu","Fri","Sat","Sun"))</f>
        <v/>
      </c>
      <c r="AA565" s="26">
        <f>IF(A565="","",DATE(YEAR(A565),MONTH(A565),1))</f>
        <v/>
      </c>
    </row>
    <row r="566">
      <c r="A566" s="27" t="n"/>
      <c r="B566" s="28" t="n"/>
      <c r="C566" s="24" t="n"/>
      <c r="D566" s="24" t="n"/>
      <c r="E566" s="24" t="n"/>
      <c r="F566" s="29" t="n"/>
      <c r="G566" s="29" t="n"/>
      <c r="H566" s="29" t="n"/>
      <c r="I566" s="30" t="n"/>
      <c r="J566" s="31" t="n"/>
      <c r="K566" s="31" t="n"/>
      <c r="L566" s="19">
        <f>IF(OR(K566="",J566="",J566=0),"",K566/J566)</f>
        <v/>
      </c>
      <c r="M566" s="20">
        <f>IF(AND(A566="",C566=""),"",IF(N566="No","Skipped",IF(K566="","Active",IF(K566&gt;0,"Win",IF(K566&lt;0,"Loss","Breakeven")))))</f>
        <v/>
      </c>
      <c r="N566" s="24" t="n"/>
      <c r="O566" s="21" t="n"/>
      <c r="P566" s="24" t="n"/>
      <c r="Q566" s="32" t="n"/>
      <c r="R566" s="24" t="n"/>
      <c r="S566" s="21" t="n"/>
      <c r="T566" s="21" t="n"/>
      <c r="U566" s="21" t="n"/>
      <c r="V566" s="24" t="n"/>
      <c r="W566" s="25">
        <f>IF(K566="","",SUM($K$2:K566))</f>
        <v/>
      </c>
      <c r="X566" s="25">
        <f>IF(W566="","",MAX(0,MAX($W$2:W566)))</f>
        <v/>
      </c>
      <c r="Y566" s="25">
        <f>IF(W566="","",W566-X566)</f>
        <v/>
      </c>
      <c r="Z566" s="20">
        <f>IF(A566="","",CHOOSE(WEEKDAY(A566,2),"Mon","Tue","Wed","Thu","Fri","Sat","Sun"))</f>
        <v/>
      </c>
      <c r="AA566" s="26">
        <f>IF(A566="","",DATE(YEAR(A566),MONTH(A566),1))</f>
        <v/>
      </c>
    </row>
    <row r="567">
      <c r="A567" s="27" t="n"/>
      <c r="B567" s="28" t="n"/>
      <c r="C567" s="24" t="n"/>
      <c r="D567" s="24" t="n"/>
      <c r="E567" s="24" t="n"/>
      <c r="F567" s="29" t="n"/>
      <c r="G567" s="29" t="n"/>
      <c r="H567" s="29" t="n"/>
      <c r="I567" s="30" t="n"/>
      <c r="J567" s="31" t="n"/>
      <c r="K567" s="31" t="n"/>
      <c r="L567" s="19">
        <f>IF(OR(K567="",J567="",J567=0),"",K567/J567)</f>
        <v/>
      </c>
      <c r="M567" s="20">
        <f>IF(AND(A567="",C567=""),"",IF(N567="No","Skipped",IF(K567="","Active",IF(K567&gt;0,"Win",IF(K567&lt;0,"Loss","Breakeven")))))</f>
        <v/>
      </c>
      <c r="N567" s="24" t="n"/>
      <c r="O567" s="21" t="n"/>
      <c r="P567" s="24" t="n"/>
      <c r="Q567" s="32" t="n"/>
      <c r="R567" s="24" t="n"/>
      <c r="S567" s="21" t="n"/>
      <c r="T567" s="21" t="n"/>
      <c r="U567" s="21" t="n"/>
      <c r="V567" s="24" t="n"/>
      <c r="W567" s="25">
        <f>IF(K567="","",SUM($K$2:K567))</f>
        <v/>
      </c>
      <c r="X567" s="25">
        <f>IF(W567="","",MAX(0,MAX($W$2:W567)))</f>
        <v/>
      </c>
      <c r="Y567" s="25">
        <f>IF(W567="","",W567-X567)</f>
        <v/>
      </c>
      <c r="Z567" s="20">
        <f>IF(A567="","",CHOOSE(WEEKDAY(A567,2),"Mon","Tue","Wed","Thu","Fri","Sat","Sun"))</f>
        <v/>
      </c>
      <c r="AA567" s="26">
        <f>IF(A567="","",DATE(YEAR(A567),MONTH(A567),1))</f>
        <v/>
      </c>
    </row>
    <row r="568">
      <c r="A568" s="27" t="n"/>
      <c r="B568" s="28" t="n"/>
      <c r="C568" s="24" t="n"/>
      <c r="D568" s="24" t="n"/>
      <c r="E568" s="24" t="n"/>
      <c r="F568" s="29" t="n"/>
      <c r="G568" s="29" t="n"/>
      <c r="H568" s="29" t="n"/>
      <c r="I568" s="30" t="n"/>
      <c r="J568" s="31" t="n"/>
      <c r="K568" s="31" t="n"/>
      <c r="L568" s="19">
        <f>IF(OR(K568="",J568="",J568=0),"",K568/J568)</f>
        <v/>
      </c>
      <c r="M568" s="20">
        <f>IF(AND(A568="",C568=""),"",IF(N568="No","Skipped",IF(K568="","Active",IF(K568&gt;0,"Win",IF(K568&lt;0,"Loss","Breakeven")))))</f>
        <v/>
      </c>
      <c r="N568" s="24" t="n"/>
      <c r="O568" s="21" t="n"/>
      <c r="P568" s="24" t="n"/>
      <c r="Q568" s="32" t="n"/>
      <c r="R568" s="24" t="n"/>
      <c r="S568" s="21" t="n"/>
      <c r="T568" s="21" t="n"/>
      <c r="U568" s="21" t="n"/>
      <c r="V568" s="24" t="n"/>
      <c r="W568" s="25">
        <f>IF(K568="","",SUM($K$2:K568))</f>
        <v/>
      </c>
      <c r="X568" s="25">
        <f>IF(W568="","",MAX(0,MAX($W$2:W568)))</f>
        <v/>
      </c>
      <c r="Y568" s="25">
        <f>IF(W568="","",W568-X568)</f>
        <v/>
      </c>
      <c r="Z568" s="20">
        <f>IF(A568="","",CHOOSE(WEEKDAY(A568,2),"Mon","Tue","Wed","Thu","Fri","Sat","Sun"))</f>
        <v/>
      </c>
      <c r="AA568" s="26">
        <f>IF(A568="","",DATE(YEAR(A568),MONTH(A568),1))</f>
        <v/>
      </c>
    </row>
    <row r="569">
      <c r="A569" s="27" t="n"/>
      <c r="B569" s="28" t="n"/>
      <c r="C569" s="24" t="n"/>
      <c r="D569" s="24" t="n"/>
      <c r="E569" s="24" t="n"/>
      <c r="F569" s="29" t="n"/>
      <c r="G569" s="29" t="n"/>
      <c r="H569" s="29" t="n"/>
      <c r="I569" s="30" t="n"/>
      <c r="J569" s="31" t="n"/>
      <c r="K569" s="31" t="n"/>
      <c r="L569" s="19">
        <f>IF(OR(K569="",J569="",J569=0),"",K569/J569)</f>
        <v/>
      </c>
      <c r="M569" s="20">
        <f>IF(AND(A569="",C569=""),"",IF(N569="No","Skipped",IF(K569="","Active",IF(K569&gt;0,"Win",IF(K569&lt;0,"Loss","Breakeven")))))</f>
        <v/>
      </c>
      <c r="N569" s="24" t="n"/>
      <c r="O569" s="21" t="n"/>
      <c r="P569" s="24" t="n"/>
      <c r="Q569" s="32" t="n"/>
      <c r="R569" s="24" t="n"/>
      <c r="S569" s="21" t="n"/>
      <c r="T569" s="21" t="n"/>
      <c r="U569" s="21" t="n"/>
      <c r="V569" s="24" t="n"/>
      <c r="W569" s="25">
        <f>IF(K569="","",SUM($K$2:K569))</f>
        <v/>
      </c>
      <c r="X569" s="25">
        <f>IF(W569="","",MAX(0,MAX($W$2:W569)))</f>
        <v/>
      </c>
      <c r="Y569" s="25">
        <f>IF(W569="","",W569-X569)</f>
        <v/>
      </c>
      <c r="Z569" s="20">
        <f>IF(A569="","",CHOOSE(WEEKDAY(A569,2),"Mon","Tue","Wed","Thu","Fri","Sat","Sun"))</f>
        <v/>
      </c>
      <c r="AA569" s="26">
        <f>IF(A569="","",DATE(YEAR(A569),MONTH(A569),1))</f>
        <v/>
      </c>
    </row>
    <row r="570">
      <c r="A570" s="27" t="n"/>
      <c r="B570" s="28" t="n"/>
      <c r="C570" s="24" t="n"/>
      <c r="D570" s="24" t="n"/>
      <c r="E570" s="24" t="n"/>
      <c r="F570" s="29" t="n"/>
      <c r="G570" s="29" t="n"/>
      <c r="H570" s="29" t="n"/>
      <c r="I570" s="30" t="n"/>
      <c r="J570" s="31" t="n"/>
      <c r="K570" s="31" t="n"/>
      <c r="L570" s="19">
        <f>IF(OR(K570="",J570="",J570=0),"",K570/J570)</f>
        <v/>
      </c>
      <c r="M570" s="20">
        <f>IF(AND(A570="",C570=""),"",IF(N570="No","Skipped",IF(K570="","Active",IF(K570&gt;0,"Win",IF(K570&lt;0,"Loss","Breakeven")))))</f>
        <v/>
      </c>
      <c r="N570" s="24" t="n"/>
      <c r="O570" s="21" t="n"/>
      <c r="P570" s="24" t="n"/>
      <c r="Q570" s="32" t="n"/>
      <c r="R570" s="24" t="n"/>
      <c r="S570" s="21" t="n"/>
      <c r="T570" s="21" t="n"/>
      <c r="U570" s="21" t="n"/>
      <c r="V570" s="24" t="n"/>
      <c r="W570" s="25">
        <f>IF(K570="","",SUM($K$2:K570))</f>
        <v/>
      </c>
      <c r="X570" s="25">
        <f>IF(W570="","",MAX(0,MAX($W$2:W570)))</f>
        <v/>
      </c>
      <c r="Y570" s="25">
        <f>IF(W570="","",W570-X570)</f>
        <v/>
      </c>
      <c r="Z570" s="20">
        <f>IF(A570="","",CHOOSE(WEEKDAY(A570,2),"Mon","Tue","Wed","Thu","Fri","Sat","Sun"))</f>
        <v/>
      </c>
      <c r="AA570" s="26">
        <f>IF(A570="","",DATE(YEAR(A570),MONTH(A570),1))</f>
        <v/>
      </c>
    </row>
    <row r="571">
      <c r="A571" s="27" t="n"/>
      <c r="B571" s="28" t="n"/>
      <c r="C571" s="24" t="n"/>
      <c r="D571" s="24" t="n"/>
      <c r="E571" s="24" t="n"/>
      <c r="F571" s="29" t="n"/>
      <c r="G571" s="29" t="n"/>
      <c r="H571" s="29" t="n"/>
      <c r="I571" s="30" t="n"/>
      <c r="J571" s="31" t="n"/>
      <c r="K571" s="31" t="n"/>
      <c r="L571" s="19">
        <f>IF(OR(K571="",J571="",J571=0),"",K571/J571)</f>
        <v/>
      </c>
      <c r="M571" s="20">
        <f>IF(AND(A571="",C571=""),"",IF(N571="No","Skipped",IF(K571="","Active",IF(K571&gt;0,"Win",IF(K571&lt;0,"Loss","Breakeven")))))</f>
        <v/>
      </c>
      <c r="N571" s="24" t="n"/>
      <c r="O571" s="21" t="n"/>
      <c r="P571" s="24" t="n"/>
      <c r="Q571" s="32" t="n"/>
      <c r="R571" s="24" t="n"/>
      <c r="S571" s="21" t="n"/>
      <c r="T571" s="21" t="n"/>
      <c r="U571" s="21" t="n"/>
      <c r="V571" s="24" t="n"/>
      <c r="W571" s="25">
        <f>IF(K571="","",SUM($K$2:K571))</f>
        <v/>
      </c>
      <c r="X571" s="25">
        <f>IF(W571="","",MAX(0,MAX($W$2:W571)))</f>
        <v/>
      </c>
      <c r="Y571" s="25">
        <f>IF(W571="","",W571-X571)</f>
        <v/>
      </c>
      <c r="Z571" s="20">
        <f>IF(A571="","",CHOOSE(WEEKDAY(A571,2),"Mon","Tue","Wed","Thu","Fri","Sat","Sun"))</f>
        <v/>
      </c>
      <c r="AA571" s="26">
        <f>IF(A571="","",DATE(YEAR(A571),MONTH(A571),1))</f>
        <v/>
      </c>
    </row>
    <row r="572">
      <c r="A572" s="27" t="n"/>
      <c r="B572" s="28" t="n"/>
      <c r="C572" s="24" t="n"/>
      <c r="D572" s="24" t="n"/>
      <c r="E572" s="24" t="n"/>
      <c r="F572" s="29" t="n"/>
      <c r="G572" s="29" t="n"/>
      <c r="H572" s="29" t="n"/>
      <c r="I572" s="30" t="n"/>
      <c r="J572" s="31" t="n"/>
      <c r="K572" s="31" t="n"/>
      <c r="L572" s="19">
        <f>IF(OR(K572="",J572="",J572=0),"",K572/J572)</f>
        <v/>
      </c>
      <c r="M572" s="20">
        <f>IF(AND(A572="",C572=""),"",IF(N572="No","Skipped",IF(K572="","Active",IF(K572&gt;0,"Win",IF(K572&lt;0,"Loss","Breakeven")))))</f>
        <v/>
      </c>
      <c r="N572" s="24" t="n"/>
      <c r="O572" s="21" t="n"/>
      <c r="P572" s="24" t="n"/>
      <c r="Q572" s="32" t="n"/>
      <c r="R572" s="24" t="n"/>
      <c r="S572" s="21" t="n"/>
      <c r="T572" s="21" t="n"/>
      <c r="U572" s="21" t="n"/>
      <c r="V572" s="24" t="n"/>
      <c r="W572" s="25">
        <f>IF(K572="","",SUM($K$2:K572))</f>
        <v/>
      </c>
      <c r="X572" s="25">
        <f>IF(W572="","",MAX(0,MAX($W$2:W572)))</f>
        <v/>
      </c>
      <c r="Y572" s="25">
        <f>IF(W572="","",W572-X572)</f>
        <v/>
      </c>
      <c r="Z572" s="20">
        <f>IF(A572="","",CHOOSE(WEEKDAY(A572,2),"Mon","Tue","Wed","Thu","Fri","Sat","Sun"))</f>
        <v/>
      </c>
      <c r="AA572" s="26">
        <f>IF(A572="","",DATE(YEAR(A572),MONTH(A572),1))</f>
        <v/>
      </c>
    </row>
    <row r="573">
      <c r="A573" s="27" t="n"/>
      <c r="B573" s="28" t="n"/>
      <c r="C573" s="24" t="n"/>
      <c r="D573" s="24" t="n"/>
      <c r="E573" s="24" t="n"/>
      <c r="F573" s="29" t="n"/>
      <c r="G573" s="29" t="n"/>
      <c r="H573" s="29" t="n"/>
      <c r="I573" s="30" t="n"/>
      <c r="J573" s="31" t="n"/>
      <c r="K573" s="31" t="n"/>
      <c r="L573" s="19">
        <f>IF(OR(K573="",J573="",J573=0),"",K573/J573)</f>
        <v/>
      </c>
      <c r="M573" s="20">
        <f>IF(AND(A573="",C573=""),"",IF(N573="No","Skipped",IF(K573="","Active",IF(K573&gt;0,"Win",IF(K573&lt;0,"Loss","Breakeven")))))</f>
        <v/>
      </c>
      <c r="N573" s="24" t="n"/>
      <c r="O573" s="21" t="n"/>
      <c r="P573" s="24" t="n"/>
      <c r="Q573" s="32" t="n"/>
      <c r="R573" s="24" t="n"/>
      <c r="S573" s="21" t="n"/>
      <c r="T573" s="21" t="n"/>
      <c r="U573" s="21" t="n"/>
      <c r="V573" s="24" t="n"/>
      <c r="W573" s="25">
        <f>IF(K573="","",SUM($K$2:K573))</f>
        <v/>
      </c>
      <c r="X573" s="25">
        <f>IF(W573="","",MAX(0,MAX($W$2:W573)))</f>
        <v/>
      </c>
      <c r="Y573" s="25">
        <f>IF(W573="","",W573-X573)</f>
        <v/>
      </c>
      <c r="Z573" s="20">
        <f>IF(A573="","",CHOOSE(WEEKDAY(A573,2),"Mon","Tue","Wed","Thu","Fri","Sat","Sun"))</f>
        <v/>
      </c>
      <c r="AA573" s="26">
        <f>IF(A573="","",DATE(YEAR(A573),MONTH(A573),1))</f>
        <v/>
      </c>
    </row>
    <row r="574">
      <c r="A574" s="27" t="n"/>
      <c r="B574" s="28" t="n"/>
      <c r="C574" s="24" t="n"/>
      <c r="D574" s="24" t="n"/>
      <c r="E574" s="24" t="n"/>
      <c r="F574" s="29" t="n"/>
      <c r="G574" s="29" t="n"/>
      <c r="H574" s="29" t="n"/>
      <c r="I574" s="30" t="n"/>
      <c r="J574" s="31" t="n"/>
      <c r="K574" s="31" t="n"/>
      <c r="L574" s="19">
        <f>IF(OR(K574="",J574="",J574=0),"",K574/J574)</f>
        <v/>
      </c>
      <c r="M574" s="20">
        <f>IF(AND(A574="",C574=""),"",IF(N574="No","Skipped",IF(K574="","Active",IF(K574&gt;0,"Win",IF(K574&lt;0,"Loss","Breakeven")))))</f>
        <v/>
      </c>
      <c r="N574" s="24" t="n"/>
      <c r="O574" s="21" t="n"/>
      <c r="P574" s="24" t="n"/>
      <c r="Q574" s="32" t="n"/>
      <c r="R574" s="24" t="n"/>
      <c r="S574" s="21" t="n"/>
      <c r="T574" s="21" t="n"/>
      <c r="U574" s="21" t="n"/>
      <c r="V574" s="24" t="n"/>
      <c r="W574" s="25">
        <f>IF(K574="","",SUM($K$2:K574))</f>
        <v/>
      </c>
      <c r="X574" s="25">
        <f>IF(W574="","",MAX(0,MAX($W$2:W574)))</f>
        <v/>
      </c>
      <c r="Y574" s="25">
        <f>IF(W574="","",W574-X574)</f>
        <v/>
      </c>
      <c r="Z574" s="20">
        <f>IF(A574="","",CHOOSE(WEEKDAY(A574,2),"Mon","Tue","Wed","Thu","Fri","Sat","Sun"))</f>
        <v/>
      </c>
      <c r="AA574" s="26">
        <f>IF(A574="","",DATE(YEAR(A574),MONTH(A574),1))</f>
        <v/>
      </c>
    </row>
    <row r="575">
      <c r="A575" s="27" t="n"/>
      <c r="B575" s="28" t="n"/>
      <c r="C575" s="24" t="n"/>
      <c r="D575" s="24" t="n"/>
      <c r="E575" s="24" t="n"/>
      <c r="F575" s="29" t="n"/>
      <c r="G575" s="29" t="n"/>
      <c r="H575" s="29" t="n"/>
      <c r="I575" s="30" t="n"/>
      <c r="J575" s="31" t="n"/>
      <c r="K575" s="31" t="n"/>
      <c r="L575" s="19">
        <f>IF(OR(K575="",J575="",J575=0),"",K575/J575)</f>
        <v/>
      </c>
      <c r="M575" s="20">
        <f>IF(AND(A575="",C575=""),"",IF(N575="No","Skipped",IF(K575="","Active",IF(K575&gt;0,"Win",IF(K575&lt;0,"Loss","Breakeven")))))</f>
        <v/>
      </c>
      <c r="N575" s="24" t="n"/>
      <c r="O575" s="21" t="n"/>
      <c r="P575" s="24" t="n"/>
      <c r="Q575" s="32" t="n"/>
      <c r="R575" s="24" t="n"/>
      <c r="S575" s="21" t="n"/>
      <c r="T575" s="21" t="n"/>
      <c r="U575" s="21" t="n"/>
      <c r="V575" s="24" t="n"/>
      <c r="W575" s="25">
        <f>IF(K575="","",SUM($K$2:K575))</f>
        <v/>
      </c>
      <c r="X575" s="25">
        <f>IF(W575="","",MAX(0,MAX($W$2:W575)))</f>
        <v/>
      </c>
      <c r="Y575" s="25">
        <f>IF(W575="","",W575-X575)</f>
        <v/>
      </c>
      <c r="Z575" s="20">
        <f>IF(A575="","",CHOOSE(WEEKDAY(A575,2),"Mon","Tue","Wed","Thu","Fri","Sat","Sun"))</f>
        <v/>
      </c>
      <c r="AA575" s="26">
        <f>IF(A575="","",DATE(YEAR(A575),MONTH(A575),1))</f>
        <v/>
      </c>
    </row>
    <row r="576">
      <c r="A576" s="27" t="n"/>
      <c r="B576" s="28" t="n"/>
      <c r="C576" s="24" t="n"/>
      <c r="D576" s="24" t="n"/>
      <c r="E576" s="24" t="n"/>
      <c r="F576" s="29" t="n"/>
      <c r="G576" s="29" t="n"/>
      <c r="H576" s="29" t="n"/>
      <c r="I576" s="30" t="n"/>
      <c r="J576" s="31" t="n"/>
      <c r="K576" s="31" t="n"/>
      <c r="L576" s="19">
        <f>IF(OR(K576="",J576="",J576=0),"",K576/J576)</f>
        <v/>
      </c>
      <c r="M576" s="20">
        <f>IF(AND(A576="",C576=""),"",IF(N576="No","Skipped",IF(K576="","Active",IF(K576&gt;0,"Win",IF(K576&lt;0,"Loss","Breakeven")))))</f>
        <v/>
      </c>
      <c r="N576" s="24" t="n"/>
      <c r="O576" s="21" t="n"/>
      <c r="P576" s="24" t="n"/>
      <c r="Q576" s="32" t="n"/>
      <c r="R576" s="24" t="n"/>
      <c r="S576" s="21" t="n"/>
      <c r="T576" s="21" t="n"/>
      <c r="U576" s="21" t="n"/>
      <c r="V576" s="24" t="n"/>
      <c r="W576" s="25">
        <f>IF(K576="","",SUM($K$2:K576))</f>
        <v/>
      </c>
      <c r="X576" s="25">
        <f>IF(W576="","",MAX(0,MAX($W$2:W576)))</f>
        <v/>
      </c>
      <c r="Y576" s="25">
        <f>IF(W576="","",W576-X576)</f>
        <v/>
      </c>
      <c r="Z576" s="20">
        <f>IF(A576="","",CHOOSE(WEEKDAY(A576,2),"Mon","Tue","Wed","Thu","Fri","Sat","Sun"))</f>
        <v/>
      </c>
      <c r="AA576" s="26">
        <f>IF(A576="","",DATE(YEAR(A576),MONTH(A576),1))</f>
        <v/>
      </c>
    </row>
    <row r="577">
      <c r="A577" s="27" t="n"/>
      <c r="B577" s="28" t="n"/>
      <c r="C577" s="24" t="n"/>
      <c r="D577" s="24" t="n"/>
      <c r="E577" s="24" t="n"/>
      <c r="F577" s="29" t="n"/>
      <c r="G577" s="29" t="n"/>
      <c r="H577" s="29" t="n"/>
      <c r="I577" s="30" t="n"/>
      <c r="J577" s="31" t="n"/>
      <c r="K577" s="31" t="n"/>
      <c r="L577" s="19">
        <f>IF(OR(K577="",J577="",J577=0),"",K577/J577)</f>
        <v/>
      </c>
      <c r="M577" s="20">
        <f>IF(AND(A577="",C577=""),"",IF(N577="No","Skipped",IF(K577="","Active",IF(K577&gt;0,"Win",IF(K577&lt;0,"Loss","Breakeven")))))</f>
        <v/>
      </c>
      <c r="N577" s="24" t="n"/>
      <c r="O577" s="21" t="n"/>
      <c r="P577" s="24" t="n"/>
      <c r="Q577" s="32" t="n"/>
      <c r="R577" s="24" t="n"/>
      <c r="S577" s="21" t="n"/>
      <c r="T577" s="21" t="n"/>
      <c r="U577" s="21" t="n"/>
      <c r="V577" s="24" t="n"/>
      <c r="W577" s="25">
        <f>IF(K577="","",SUM($K$2:K577))</f>
        <v/>
      </c>
      <c r="X577" s="25">
        <f>IF(W577="","",MAX(0,MAX($W$2:W577)))</f>
        <v/>
      </c>
      <c r="Y577" s="25">
        <f>IF(W577="","",W577-X577)</f>
        <v/>
      </c>
      <c r="Z577" s="20">
        <f>IF(A577="","",CHOOSE(WEEKDAY(A577,2),"Mon","Tue","Wed","Thu","Fri","Sat","Sun"))</f>
        <v/>
      </c>
      <c r="AA577" s="26">
        <f>IF(A577="","",DATE(YEAR(A577),MONTH(A577),1))</f>
        <v/>
      </c>
    </row>
    <row r="578">
      <c r="A578" s="27" t="n"/>
      <c r="B578" s="28" t="n"/>
      <c r="C578" s="24" t="n"/>
      <c r="D578" s="24" t="n"/>
      <c r="E578" s="24" t="n"/>
      <c r="F578" s="29" t="n"/>
      <c r="G578" s="29" t="n"/>
      <c r="H578" s="29" t="n"/>
      <c r="I578" s="30" t="n"/>
      <c r="J578" s="31" t="n"/>
      <c r="K578" s="31" t="n"/>
      <c r="L578" s="19">
        <f>IF(OR(K578="",J578="",J578=0),"",K578/J578)</f>
        <v/>
      </c>
      <c r="M578" s="20">
        <f>IF(AND(A578="",C578=""),"",IF(N578="No","Skipped",IF(K578="","Active",IF(K578&gt;0,"Win",IF(K578&lt;0,"Loss","Breakeven")))))</f>
        <v/>
      </c>
      <c r="N578" s="24" t="n"/>
      <c r="O578" s="21" t="n"/>
      <c r="P578" s="24" t="n"/>
      <c r="Q578" s="32" t="n"/>
      <c r="R578" s="24" t="n"/>
      <c r="S578" s="21" t="n"/>
      <c r="T578" s="21" t="n"/>
      <c r="U578" s="21" t="n"/>
      <c r="V578" s="24" t="n"/>
      <c r="W578" s="25">
        <f>IF(K578="","",SUM($K$2:K578))</f>
        <v/>
      </c>
      <c r="X578" s="25">
        <f>IF(W578="","",MAX(0,MAX($W$2:W578)))</f>
        <v/>
      </c>
      <c r="Y578" s="25">
        <f>IF(W578="","",W578-X578)</f>
        <v/>
      </c>
      <c r="Z578" s="20">
        <f>IF(A578="","",CHOOSE(WEEKDAY(A578,2),"Mon","Tue","Wed","Thu","Fri","Sat","Sun"))</f>
        <v/>
      </c>
      <c r="AA578" s="26">
        <f>IF(A578="","",DATE(YEAR(A578),MONTH(A578),1))</f>
        <v/>
      </c>
    </row>
    <row r="579">
      <c r="A579" s="27" t="n"/>
      <c r="B579" s="28" t="n"/>
      <c r="C579" s="24" t="n"/>
      <c r="D579" s="24" t="n"/>
      <c r="E579" s="24" t="n"/>
      <c r="F579" s="29" t="n"/>
      <c r="G579" s="29" t="n"/>
      <c r="H579" s="29" t="n"/>
      <c r="I579" s="30" t="n"/>
      <c r="J579" s="31" t="n"/>
      <c r="K579" s="31" t="n"/>
      <c r="L579" s="19">
        <f>IF(OR(K579="",J579="",J579=0),"",K579/J579)</f>
        <v/>
      </c>
      <c r="M579" s="20">
        <f>IF(AND(A579="",C579=""),"",IF(N579="No","Skipped",IF(K579="","Active",IF(K579&gt;0,"Win",IF(K579&lt;0,"Loss","Breakeven")))))</f>
        <v/>
      </c>
      <c r="N579" s="24" t="n"/>
      <c r="O579" s="21" t="n"/>
      <c r="P579" s="24" t="n"/>
      <c r="Q579" s="32" t="n"/>
      <c r="R579" s="24" t="n"/>
      <c r="S579" s="21" t="n"/>
      <c r="T579" s="21" t="n"/>
      <c r="U579" s="21" t="n"/>
      <c r="V579" s="24" t="n"/>
      <c r="W579" s="25">
        <f>IF(K579="","",SUM($K$2:K579))</f>
        <v/>
      </c>
      <c r="X579" s="25">
        <f>IF(W579="","",MAX(0,MAX($W$2:W579)))</f>
        <v/>
      </c>
      <c r="Y579" s="25">
        <f>IF(W579="","",W579-X579)</f>
        <v/>
      </c>
      <c r="Z579" s="20">
        <f>IF(A579="","",CHOOSE(WEEKDAY(A579,2),"Mon","Tue","Wed","Thu","Fri","Sat","Sun"))</f>
        <v/>
      </c>
      <c r="AA579" s="26">
        <f>IF(A579="","",DATE(YEAR(A579),MONTH(A579),1))</f>
        <v/>
      </c>
    </row>
    <row r="580">
      <c r="A580" s="27" t="n"/>
      <c r="B580" s="28" t="n"/>
      <c r="C580" s="24" t="n"/>
      <c r="D580" s="24" t="n"/>
      <c r="E580" s="24" t="n"/>
      <c r="F580" s="29" t="n"/>
      <c r="G580" s="29" t="n"/>
      <c r="H580" s="29" t="n"/>
      <c r="I580" s="30" t="n"/>
      <c r="J580" s="31" t="n"/>
      <c r="K580" s="31" t="n"/>
      <c r="L580" s="19">
        <f>IF(OR(K580="",J580="",J580=0),"",K580/J580)</f>
        <v/>
      </c>
      <c r="M580" s="20">
        <f>IF(AND(A580="",C580=""),"",IF(N580="No","Skipped",IF(K580="","Active",IF(K580&gt;0,"Win",IF(K580&lt;0,"Loss","Breakeven")))))</f>
        <v/>
      </c>
      <c r="N580" s="24" t="n"/>
      <c r="O580" s="21" t="n"/>
      <c r="P580" s="24" t="n"/>
      <c r="Q580" s="32" t="n"/>
      <c r="R580" s="24" t="n"/>
      <c r="S580" s="21" t="n"/>
      <c r="T580" s="21" t="n"/>
      <c r="U580" s="21" t="n"/>
      <c r="V580" s="24" t="n"/>
      <c r="W580" s="25">
        <f>IF(K580="","",SUM($K$2:K580))</f>
        <v/>
      </c>
      <c r="X580" s="25">
        <f>IF(W580="","",MAX(0,MAX($W$2:W580)))</f>
        <v/>
      </c>
      <c r="Y580" s="25">
        <f>IF(W580="","",W580-X580)</f>
        <v/>
      </c>
      <c r="Z580" s="20">
        <f>IF(A580="","",CHOOSE(WEEKDAY(A580,2),"Mon","Tue","Wed","Thu","Fri","Sat","Sun"))</f>
        <v/>
      </c>
      <c r="AA580" s="26">
        <f>IF(A580="","",DATE(YEAR(A580),MONTH(A580),1))</f>
        <v/>
      </c>
    </row>
    <row r="581">
      <c r="A581" s="27" t="n"/>
      <c r="B581" s="28" t="n"/>
      <c r="C581" s="24" t="n"/>
      <c r="D581" s="24" t="n"/>
      <c r="E581" s="24" t="n"/>
      <c r="F581" s="29" t="n"/>
      <c r="G581" s="29" t="n"/>
      <c r="H581" s="29" t="n"/>
      <c r="I581" s="30" t="n"/>
      <c r="J581" s="31" t="n"/>
      <c r="K581" s="31" t="n"/>
      <c r="L581" s="19">
        <f>IF(OR(K581="",J581="",J581=0),"",K581/J581)</f>
        <v/>
      </c>
      <c r="M581" s="20">
        <f>IF(AND(A581="",C581=""),"",IF(N581="No","Skipped",IF(K581="","Active",IF(K581&gt;0,"Win",IF(K581&lt;0,"Loss","Breakeven")))))</f>
        <v/>
      </c>
      <c r="N581" s="24" t="n"/>
      <c r="O581" s="21" t="n"/>
      <c r="P581" s="24" t="n"/>
      <c r="Q581" s="32" t="n"/>
      <c r="R581" s="24" t="n"/>
      <c r="S581" s="21" t="n"/>
      <c r="T581" s="21" t="n"/>
      <c r="U581" s="21" t="n"/>
      <c r="V581" s="24" t="n"/>
      <c r="W581" s="25">
        <f>IF(K581="","",SUM($K$2:K581))</f>
        <v/>
      </c>
      <c r="X581" s="25">
        <f>IF(W581="","",MAX(0,MAX($W$2:W581)))</f>
        <v/>
      </c>
      <c r="Y581" s="25">
        <f>IF(W581="","",W581-X581)</f>
        <v/>
      </c>
      <c r="Z581" s="20">
        <f>IF(A581="","",CHOOSE(WEEKDAY(A581,2),"Mon","Tue","Wed","Thu","Fri","Sat","Sun"))</f>
        <v/>
      </c>
      <c r="AA581" s="26">
        <f>IF(A581="","",DATE(YEAR(A581),MONTH(A581),1))</f>
        <v/>
      </c>
    </row>
    <row r="582">
      <c r="A582" s="27" t="n"/>
      <c r="B582" s="28" t="n"/>
      <c r="C582" s="24" t="n"/>
      <c r="D582" s="24" t="n"/>
      <c r="E582" s="24" t="n"/>
      <c r="F582" s="29" t="n"/>
      <c r="G582" s="29" t="n"/>
      <c r="H582" s="29" t="n"/>
      <c r="I582" s="30" t="n"/>
      <c r="J582" s="31" t="n"/>
      <c r="K582" s="31" t="n"/>
      <c r="L582" s="19">
        <f>IF(OR(K582="",J582="",J582=0),"",K582/J582)</f>
        <v/>
      </c>
      <c r="M582" s="20">
        <f>IF(AND(A582="",C582=""),"",IF(N582="No","Skipped",IF(K582="","Active",IF(K582&gt;0,"Win",IF(K582&lt;0,"Loss","Breakeven")))))</f>
        <v/>
      </c>
      <c r="N582" s="24" t="n"/>
      <c r="O582" s="21" t="n"/>
      <c r="P582" s="24" t="n"/>
      <c r="Q582" s="32" t="n"/>
      <c r="R582" s="24" t="n"/>
      <c r="S582" s="21" t="n"/>
      <c r="T582" s="21" t="n"/>
      <c r="U582" s="21" t="n"/>
      <c r="V582" s="24" t="n"/>
      <c r="W582" s="25">
        <f>IF(K582="","",SUM($K$2:K582))</f>
        <v/>
      </c>
      <c r="X582" s="25">
        <f>IF(W582="","",MAX(0,MAX($W$2:W582)))</f>
        <v/>
      </c>
      <c r="Y582" s="25">
        <f>IF(W582="","",W582-X582)</f>
        <v/>
      </c>
      <c r="Z582" s="20">
        <f>IF(A582="","",CHOOSE(WEEKDAY(A582,2),"Mon","Tue","Wed","Thu","Fri","Sat","Sun"))</f>
        <v/>
      </c>
      <c r="AA582" s="26">
        <f>IF(A582="","",DATE(YEAR(A582),MONTH(A582),1))</f>
        <v/>
      </c>
    </row>
    <row r="583">
      <c r="A583" s="27" t="n"/>
      <c r="B583" s="28" t="n"/>
      <c r="C583" s="24" t="n"/>
      <c r="D583" s="24" t="n"/>
      <c r="E583" s="24" t="n"/>
      <c r="F583" s="29" t="n"/>
      <c r="G583" s="29" t="n"/>
      <c r="H583" s="29" t="n"/>
      <c r="I583" s="30" t="n"/>
      <c r="J583" s="31" t="n"/>
      <c r="K583" s="31" t="n"/>
      <c r="L583" s="19">
        <f>IF(OR(K583="",J583="",J583=0),"",K583/J583)</f>
        <v/>
      </c>
      <c r="M583" s="20">
        <f>IF(AND(A583="",C583=""),"",IF(N583="No","Skipped",IF(K583="","Active",IF(K583&gt;0,"Win",IF(K583&lt;0,"Loss","Breakeven")))))</f>
        <v/>
      </c>
      <c r="N583" s="24" t="n"/>
      <c r="O583" s="21" t="n"/>
      <c r="P583" s="24" t="n"/>
      <c r="Q583" s="32" t="n"/>
      <c r="R583" s="24" t="n"/>
      <c r="S583" s="21" t="n"/>
      <c r="T583" s="21" t="n"/>
      <c r="U583" s="21" t="n"/>
      <c r="V583" s="24" t="n"/>
      <c r="W583" s="25">
        <f>IF(K583="","",SUM($K$2:K583))</f>
        <v/>
      </c>
      <c r="X583" s="25">
        <f>IF(W583="","",MAX(0,MAX($W$2:W583)))</f>
        <v/>
      </c>
      <c r="Y583" s="25">
        <f>IF(W583="","",W583-X583)</f>
        <v/>
      </c>
      <c r="Z583" s="20">
        <f>IF(A583="","",CHOOSE(WEEKDAY(A583,2),"Mon","Tue","Wed","Thu","Fri","Sat","Sun"))</f>
        <v/>
      </c>
      <c r="AA583" s="26">
        <f>IF(A583="","",DATE(YEAR(A583),MONTH(A583),1))</f>
        <v/>
      </c>
    </row>
    <row r="584">
      <c r="A584" s="27" t="n"/>
      <c r="B584" s="28" t="n"/>
      <c r="C584" s="24" t="n"/>
      <c r="D584" s="24" t="n"/>
      <c r="E584" s="24" t="n"/>
      <c r="F584" s="29" t="n"/>
      <c r="G584" s="29" t="n"/>
      <c r="H584" s="29" t="n"/>
      <c r="I584" s="30" t="n"/>
      <c r="J584" s="31" t="n"/>
      <c r="K584" s="31" t="n"/>
      <c r="L584" s="19">
        <f>IF(OR(K584="",J584="",J584=0),"",K584/J584)</f>
        <v/>
      </c>
      <c r="M584" s="20">
        <f>IF(AND(A584="",C584=""),"",IF(N584="No","Skipped",IF(K584="","Active",IF(K584&gt;0,"Win",IF(K584&lt;0,"Loss","Breakeven")))))</f>
        <v/>
      </c>
      <c r="N584" s="24" t="n"/>
      <c r="O584" s="21" t="n"/>
      <c r="P584" s="24" t="n"/>
      <c r="Q584" s="32" t="n"/>
      <c r="R584" s="24" t="n"/>
      <c r="S584" s="21" t="n"/>
      <c r="T584" s="21" t="n"/>
      <c r="U584" s="21" t="n"/>
      <c r="V584" s="24" t="n"/>
      <c r="W584" s="25">
        <f>IF(K584="","",SUM($K$2:K584))</f>
        <v/>
      </c>
      <c r="X584" s="25">
        <f>IF(W584="","",MAX(0,MAX($W$2:W584)))</f>
        <v/>
      </c>
      <c r="Y584" s="25">
        <f>IF(W584="","",W584-X584)</f>
        <v/>
      </c>
      <c r="Z584" s="20">
        <f>IF(A584="","",CHOOSE(WEEKDAY(A584,2),"Mon","Tue","Wed","Thu","Fri","Sat","Sun"))</f>
        <v/>
      </c>
      <c r="AA584" s="26">
        <f>IF(A584="","",DATE(YEAR(A584),MONTH(A584),1))</f>
        <v/>
      </c>
    </row>
    <row r="585">
      <c r="A585" s="27" t="n"/>
      <c r="B585" s="28" t="n"/>
      <c r="C585" s="24" t="n"/>
      <c r="D585" s="24" t="n"/>
      <c r="E585" s="24" t="n"/>
      <c r="F585" s="29" t="n"/>
      <c r="G585" s="29" t="n"/>
      <c r="H585" s="29" t="n"/>
      <c r="I585" s="30" t="n"/>
      <c r="J585" s="31" t="n"/>
      <c r="K585" s="31" t="n"/>
      <c r="L585" s="19">
        <f>IF(OR(K585="",J585="",J585=0),"",K585/J585)</f>
        <v/>
      </c>
      <c r="M585" s="20">
        <f>IF(AND(A585="",C585=""),"",IF(N585="No","Skipped",IF(K585="","Active",IF(K585&gt;0,"Win",IF(K585&lt;0,"Loss","Breakeven")))))</f>
        <v/>
      </c>
      <c r="N585" s="24" t="n"/>
      <c r="O585" s="21" t="n"/>
      <c r="P585" s="24" t="n"/>
      <c r="Q585" s="32" t="n"/>
      <c r="R585" s="24" t="n"/>
      <c r="S585" s="21" t="n"/>
      <c r="T585" s="21" t="n"/>
      <c r="U585" s="21" t="n"/>
      <c r="V585" s="24" t="n"/>
      <c r="W585" s="25">
        <f>IF(K585="","",SUM($K$2:K585))</f>
        <v/>
      </c>
      <c r="X585" s="25">
        <f>IF(W585="","",MAX(0,MAX($W$2:W585)))</f>
        <v/>
      </c>
      <c r="Y585" s="25">
        <f>IF(W585="","",W585-X585)</f>
        <v/>
      </c>
      <c r="Z585" s="20">
        <f>IF(A585="","",CHOOSE(WEEKDAY(A585,2),"Mon","Tue","Wed","Thu","Fri","Sat","Sun"))</f>
        <v/>
      </c>
      <c r="AA585" s="26">
        <f>IF(A585="","",DATE(YEAR(A585),MONTH(A585),1))</f>
        <v/>
      </c>
    </row>
    <row r="586">
      <c r="A586" s="27" t="n"/>
      <c r="B586" s="28" t="n"/>
      <c r="C586" s="24" t="n"/>
      <c r="D586" s="24" t="n"/>
      <c r="E586" s="24" t="n"/>
      <c r="F586" s="29" t="n"/>
      <c r="G586" s="29" t="n"/>
      <c r="H586" s="29" t="n"/>
      <c r="I586" s="30" t="n"/>
      <c r="J586" s="31" t="n"/>
      <c r="K586" s="31" t="n"/>
      <c r="L586" s="19">
        <f>IF(OR(K586="",J586="",J586=0),"",K586/J586)</f>
        <v/>
      </c>
      <c r="M586" s="20">
        <f>IF(AND(A586="",C586=""),"",IF(N586="No","Skipped",IF(K586="","Active",IF(K586&gt;0,"Win",IF(K586&lt;0,"Loss","Breakeven")))))</f>
        <v/>
      </c>
      <c r="N586" s="24" t="n"/>
      <c r="O586" s="21" t="n"/>
      <c r="P586" s="24" t="n"/>
      <c r="Q586" s="32" t="n"/>
      <c r="R586" s="24" t="n"/>
      <c r="S586" s="21" t="n"/>
      <c r="T586" s="21" t="n"/>
      <c r="U586" s="21" t="n"/>
      <c r="V586" s="24" t="n"/>
      <c r="W586" s="25">
        <f>IF(K586="","",SUM($K$2:K586))</f>
        <v/>
      </c>
      <c r="X586" s="25">
        <f>IF(W586="","",MAX(0,MAX($W$2:W586)))</f>
        <v/>
      </c>
      <c r="Y586" s="25">
        <f>IF(W586="","",W586-X586)</f>
        <v/>
      </c>
      <c r="Z586" s="20">
        <f>IF(A586="","",CHOOSE(WEEKDAY(A586,2),"Mon","Tue","Wed","Thu","Fri","Sat","Sun"))</f>
        <v/>
      </c>
      <c r="AA586" s="26">
        <f>IF(A586="","",DATE(YEAR(A586),MONTH(A586),1))</f>
        <v/>
      </c>
    </row>
    <row r="587">
      <c r="A587" s="27" t="n"/>
      <c r="B587" s="28" t="n"/>
      <c r="C587" s="24" t="n"/>
      <c r="D587" s="24" t="n"/>
      <c r="E587" s="24" t="n"/>
      <c r="F587" s="29" t="n"/>
      <c r="G587" s="29" t="n"/>
      <c r="H587" s="29" t="n"/>
      <c r="I587" s="30" t="n"/>
      <c r="J587" s="31" t="n"/>
      <c r="K587" s="31" t="n"/>
      <c r="L587" s="19">
        <f>IF(OR(K587="",J587="",J587=0),"",K587/J587)</f>
        <v/>
      </c>
      <c r="M587" s="20">
        <f>IF(AND(A587="",C587=""),"",IF(N587="No","Skipped",IF(K587="","Active",IF(K587&gt;0,"Win",IF(K587&lt;0,"Loss","Breakeven")))))</f>
        <v/>
      </c>
      <c r="N587" s="24" t="n"/>
      <c r="O587" s="21" t="n"/>
      <c r="P587" s="24" t="n"/>
      <c r="Q587" s="32" t="n"/>
      <c r="R587" s="24" t="n"/>
      <c r="S587" s="21" t="n"/>
      <c r="T587" s="21" t="n"/>
      <c r="U587" s="21" t="n"/>
      <c r="V587" s="24" t="n"/>
      <c r="W587" s="25">
        <f>IF(K587="","",SUM($K$2:K587))</f>
        <v/>
      </c>
      <c r="X587" s="25">
        <f>IF(W587="","",MAX(0,MAX($W$2:W587)))</f>
        <v/>
      </c>
      <c r="Y587" s="25">
        <f>IF(W587="","",W587-X587)</f>
        <v/>
      </c>
      <c r="Z587" s="20">
        <f>IF(A587="","",CHOOSE(WEEKDAY(A587,2),"Mon","Tue","Wed","Thu","Fri","Sat","Sun"))</f>
        <v/>
      </c>
      <c r="AA587" s="26">
        <f>IF(A587="","",DATE(YEAR(A587),MONTH(A587),1))</f>
        <v/>
      </c>
    </row>
    <row r="588">
      <c r="A588" s="27" t="n"/>
      <c r="B588" s="28" t="n"/>
      <c r="C588" s="24" t="n"/>
      <c r="D588" s="24" t="n"/>
      <c r="E588" s="24" t="n"/>
      <c r="F588" s="29" t="n"/>
      <c r="G588" s="29" t="n"/>
      <c r="H588" s="29" t="n"/>
      <c r="I588" s="30" t="n"/>
      <c r="J588" s="31" t="n"/>
      <c r="K588" s="31" t="n"/>
      <c r="L588" s="19">
        <f>IF(OR(K588="",J588="",J588=0),"",K588/J588)</f>
        <v/>
      </c>
      <c r="M588" s="20">
        <f>IF(AND(A588="",C588=""),"",IF(N588="No","Skipped",IF(K588="","Active",IF(K588&gt;0,"Win",IF(K588&lt;0,"Loss","Breakeven")))))</f>
        <v/>
      </c>
      <c r="N588" s="24" t="n"/>
      <c r="O588" s="21" t="n"/>
      <c r="P588" s="24" t="n"/>
      <c r="Q588" s="32" t="n"/>
      <c r="R588" s="24" t="n"/>
      <c r="S588" s="21" t="n"/>
      <c r="T588" s="21" t="n"/>
      <c r="U588" s="21" t="n"/>
      <c r="V588" s="24" t="n"/>
      <c r="W588" s="25">
        <f>IF(K588="","",SUM($K$2:K588))</f>
        <v/>
      </c>
      <c r="X588" s="25">
        <f>IF(W588="","",MAX(0,MAX($W$2:W588)))</f>
        <v/>
      </c>
      <c r="Y588" s="25">
        <f>IF(W588="","",W588-X588)</f>
        <v/>
      </c>
      <c r="Z588" s="20">
        <f>IF(A588="","",CHOOSE(WEEKDAY(A588,2),"Mon","Tue","Wed","Thu","Fri","Sat","Sun"))</f>
        <v/>
      </c>
      <c r="AA588" s="26">
        <f>IF(A588="","",DATE(YEAR(A588),MONTH(A588),1))</f>
        <v/>
      </c>
    </row>
    <row r="589">
      <c r="A589" s="27" t="n"/>
      <c r="B589" s="28" t="n"/>
      <c r="C589" s="24" t="n"/>
      <c r="D589" s="24" t="n"/>
      <c r="E589" s="24" t="n"/>
      <c r="F589" s="29" t="n"/>
      <c r="G589" s="29" t="n"/>
      <c r="H589" s="29" t="n"/>
      <c r="I589" s="30" t="n"/>
      <c r="J589" s="31" t="n"/>
      <c r="K589" s="31" t="n"/>
      <c r="L589" s="19">
        <f>IF(OR(K589="",J589="",J589=0),"",K589/J589)</f>
        <v/>
      </c>
      <c r="M589" s="20">
        <f>IF(AND(A589="",C589=""),"",IF(N589="No","Skipped",IF(K589="","Active",IF(K589&gt;0,"Win",IF(K589&lt;0,"Loss","Breakeven")))))</f>
        <v/>
      </c>
      <c r="N589" s="24" t="n"/>
      <c r="O589" s="21" t="n"/>
      <c r="P589" s="24" t="n"/>
      <c r="Q589" s="32" t="n"/>
      <c r="R589" s="24" t="n"/>
      <c r="S589" s="21" t="n"/>
      <c r="T589" s="21" t="n"/>
      <c r="U589" s="21" t="n"/>
      <c r="V589" s="24" t="n"/>
      <c r="W589" s="25">
        <f>IF(K589="","",SUM($K$2:K589))</f>
        <v/>
      </c>
      <c r="X589" s="25">
        <f>IF(W589="","",MAX(0,MAX($W$2:W589)))</f>
        <v/>
      </c>
      <c r="Y589" s="25">
        <f>IF(W589="","",W589-X589)</f>
        <v/>
      </c>
      <c r="Z589" s="20">
        <f>IF(A589="","",CHOOSE(WEEKDAY(A589,2),"Mon","Tue","Wed","Thu","Fri","Sat","Sun"))</f>
        <v/>
      </c>
      <c r="AA589" s="26">
        <f>IF(A589="","",DATE(YEAR(A589),MONTH(A589),1))</f>
        <v/>
      </c>
    </row>
    <row r="590">
      <c r="A590" s="27" t="n"/>
      <c r="B590" s="28" t="n"/>
      <c r="C590" s="24" t="n"/>
      <c r="D590" s="24" t="n"/>
      <c r="E590" s="24" t="n"/>
      <c r="F590" s="29" t="n"/>
      <c r="G590" s="29" t="n"/>
      <c r="H590" s="29" t="n"/>
      <c r="I590" s="30" t="n"/>
      <c r="J590" s="31" t="n"/>
      <c r="K590" s="31" t="n"/>
      <c r="L590" s="19">
        <f>IF(OR(K590="",J590="",J590=0),"",K590/J590)</f>
        <v/>
      </c>
      <c r="M590" s="20">
        <f>IF(AND(A590="",C590=""),"",IF(N590="No","Skipped",IF(K590="","Active",IF(K590&gt;0,"Win",IF(K590&lt;0,"Loss","Breakeven")))))</f>
        <v/>
      </c>
      <c r="N590" s="24" t="n"/>
      <c r="O590" s="21" t="n"/>
      <c r="P590" s="24" t="n"/>
      <c r="Q590" s="32" t="n"/>
      <c r="R590" s="24" t="n"/>
      <c r="S590" s="21" t="n"/>
      <c r="T590" s="21" t="n"/>
      <c r="U590" s="21" t="n"/>
      <c r="V590" s="24" t="n"/>
      <c r="W590" s="25">
        <f>IF(K590="","",SUM($K$2:K590))</f>
        <v/>
      </c>
      <c r="X590" s="25">
        <f>IF(W590="","",MAX(0,MAX($W$2:W590)))</f>
        <v/>
      </c>
      <c r="Y590" s="25">
        <f>IF(W590="","",W590-X590)</f>
        <v/>
      </c>
      <c r="Z590" s="20">
        <f>IF(A590="","",CHOOSE(WEEKDAY(A590,2),"Mon","Tue","Wed","Thu","Fri","Sat","Sun"))</f>
        <v/>
      </c>
      <c r="AA590" s="26">
        <f>IF(A590="","",DATE(YEAR(A590),MONTH(A590),1))</f>
        <v/>
      </c>
    </row>
    <row r="591">
      <c r="A591" s="27" t="n"/>
      <c r="B591" s="28" t="n"/>
      <c r="C591" s="24" t="n"/>
      <c r="D591" s="24" t="n"/>
      <c r="E591" s="24" t="n"/>
      <c r="F591" s="29" t="n"/>
      <c r="G591" s="29" t="n"/>
      <c r="H591" s="29" t="n"/>
      <c r="I591" s="30" t="n"/>
      <c r="J591" s="31" t="n"/>
      <c r="K591" s="31" t="n"/>
      <c r="L591" s="19">
        <f>IF(OR(K591="",J591="",J591=0),"",K591/J591)</f>
        <v/>
      </c>
      <c r="M591" s="20">
        <f>IF(AND(A591="",C591=""),"",IF(N591="No","Skipped",IF(K591="","Active",IF(K591&gt;0,"Win",IF(K591&lt;0,"Loss","Breakeven")))))</f>
        <v/>
      </c>
      <c r="N591" s="24" t="n"/>
      <c r="O591" s="21" t="n"/>
      <c r="P591" s="24" t="n"/>
      <c r="Q591" s="32" t="n"/>
      <c r="R591" s="24" t="n"/>
      <c r="S591" s="21" t="n"/>
      <c r="T591" s="21" t="n"/>
      <c r="U591" s="21" t="n"/>
      <c r="V591" s="24" t="n"/>
      <c r="W591" s="25">
        <f>IF(K591="","",SUM($K$2:K591))</f>
        <v/>
      </c>
      <c r="X591" s="25">
        <f>IF(W591="","",MAX(0,MAX($W$2:W591)))</f>
        <v/>
      </c>
      <c r="Y591" s="25">
        <f>IF(W591="","",W591-X591)</f>
        <v/>
      </c>
      <c r="Z591" s="20">
        <f>IF(A591="","",CHOOSE(WEEKDAY(A591,2),"Mon","Tue","Wed","Thu","Fri","Sat","Sun"))</f>
        <v/>
      </c>
      <c r="AA591" s="26">
        <f>IF(A591="","",DATE(YEAR(A591),MONTH(A591),1))</f>
        <v/>
      </c>
    </row>
    <row r="592">
      <c r="A592" s="27" t="n"/>
      <c r="B592" s="28" t="n"/>
      <c r="C592" s="24" t="n"/>
      <c r="D592" s="24" t="n"/>
      <c r="E592" s="24" t="n"/>
      <c r="F592" s="29" t="n"/>
      <c r="G592" s="29" t="n"/>
      <c r="H592" s="29" t="n"/>
      <c r="I592" s="30" t="n"/>
      <c r="J592" s="31" t="n"/>
      <c r="K592" s="31" t="n"/>
      <c r="L592" s="19">
        <f>IF(OR(K592="",J592="",J592=0),"",K592/J592)</f>
        <v/>
      </c>
      <c r="M592" s="20">
        <f>IF(AND(A592="",C592=""),"",IF(N592="No","Skipped",IF(K592="","Active",IF(K592&gt;0,"Win",IF(K592&lt;0,"Loss","Breakeven")))))</f>
        <v/>
      </c>
      <c r="N592" s="24" t="n"/>
      <c r="O592" s="21" t="n"/>
      <c r="P592" s="24" t="n"/>
      <c r="Q592" s="32" t="n"/>
      <c r="R592" s="24" t="n"/>
      <c r="S592" s="21" t="n"/>
      <c r="T592" s="21" t="n"/>
      <c r="U592" s="21" t="n"/>
      <c r="V592" s="24" t="n"/>
      <c r="W592" s="25">
        <f>IF(K592="","",SUM($K$2:K592))</f>
        <v/>
      </c>
      <c r="X592" s="25">
        <f>IF(W592="","",MAX(0,MAX($W$2:W592)))</f>
        <v/>
      </c>
      <c r="Y592" s="25">
        <f>IF(W592="","",W592-X592)</f>
        <v/>
      </c>
      <c r="Z592" s="20">
        <f>IF(A592="","",CHOOSE(WEEKDAY(A592,2),"Mon","Tue","Wed","Thu","Fri","Sat","Sun"))</f>
        <v/>
      </c>
      <c r="AA592" s="26">
        <f>IF(A592="","",DATE(YEAR(A592),MONTH(A592),1))</f>
        <v/>
      </c>
    </row>
    <row r="593">
      <c r="A593" s="27" t="n"/>
      <c r="B593" s="28" t="n"/>
      <c r="C593" s="24" t="n"/>
      <c r="D593" s="24" t="n"/>
      <c r="E593" s="24" t="n"/>
      <c r="F593" s="29" t="n"/>
      <c r="G593" s="29" t="n"/>
      <c r="H593" s="29" t="n"/>
      <c r="I593" s="30" t="n"/>
      <c r="J593" s="31" t="n"/>
      <c r="K593" s="31" t="n"/>
      <c r="L593" s="19">
        <f>IF(OR(K593="",J593="",J593=0),"",K593/J593)</f>
        <v/>
      </c>
      <c r="M593" s="20">
        <f>IF(AND(A593="",C593=""),"",IF(N593="No","Skipped",IF(K593="","Active",IF(K593&gt;0,"Win",IF(K593&lt;0,"Loss","Breakeven")))))</f>
        <v/>
      </c>
      <c r="N593" s="24" t="n"/>
      <c r="O593" s="21" t="n"/>
      <c r="P593" s="24" t="n"/>
      <c r="Q593" s="32" t="n"/>
      <c r="R593" s="24" t="n"/>
      <c r="S593" s="21" t="n"/>
      <c r="T593" s="21" t="n"/>
      <c r="U593" s="21" t="n"/>
      <c r="V593" s="24" t="n"/>
      <c r="W593" s="25">
        <f>IF(K593="","",SUM($K$2:K593))</f>
        <v/>
      </c>
      <c r="X593" s="25">
        <f>IF(W593="","",MAX(0,MAX($W$2:W593)))</f>
        <v/>
      </c>
      <c r="Y593" s="25">
        <f>IF(W593="","",W593-X593)</f>
        <v/>
      </c>
      <c r="Z593" s="20">
        <f>IF(A593="","",CHOOSE(WEEKDAY(A593,2),"Mon","Tue","Wed","Thu","Fri","Sat","Sun"))</f>
        <v/>
      </c>
      <c r="AA593" s="26">
        <f>IF(A593="","",DATE(YEAR(A593),MONTH(A593),1))</f>
        <v/>
      </c>
    </row>
    <row r="594">
      <c r="A594" s="27" t="n"/>
      <c r="B594" s="28" t="n"/>
      <c r="C594" s="24" t="n"/>
      <c r="D594" s="24" t="n"/>
      <c r="E594" s="24" t="n"/>
      <c r="F594" s="29" t="n"/>
      <c r="G594" s="29" t="n"/>
      <c r="H594" s="29" t="n"/>
      <c r="I594" s="30" t="n"/>
      <c r="J594" s="31" t="n"/>
      <c r="K594" s="31" t="n"/>
      <c r="L594" s="19">
        <f>IF(OR(K594="",J594="",J594=0),"",K594/J594)</f>
        <v/>
      </c>
      <c r="M594" s="20">
        <f>IF(AND(A594="",C594=""),"",IF(N594="No","Skipped",IF(K594="","Active",IF(K594&gt;0,"Win",IF(K594&lt;0,"Loss","Breakeven")))))</f>
        <v/>
      </c>
      <c r="N594" s="24" t="n"/>
      <c r="O594" s="21" t="n"/>
      <c r="P594" s="24" t="n"/>
      <c r="Q594" s="32" t="n"/>
      <c r="R594" s="24" t="n"/>
      <c r="S594" s="21" t="n"/>
      <c r="T594" s="21" t="n"/>
      <c r="U594" s="21" t="n"/>
      <c r="V594" s="24" t="n"/>
      <c r="W594" s="25">
        <f>IF(K594="","",SUM($K$2:K594))</f>
        <v/>
      </c>
      <c r="X594" s="25">
        <f>IF(W594="","",MAX(0,MAX($W$2:W594)))</f>
        <v/>
      </c>
      <c r="Y594" s="25">
        <f>IF(W594="","",W594-X594)</f>
        <v/>
      </c>
      <c r="Z594" s="20">
        <f>IF(A594="","",CHOOSE(WEEKDAY(A594,2),"Mon","Tue","Wed","Thu","Fri","Sat","Sun"))</f>
        <v/>
      </c>
      <c r="AA594" s="26">
        <f>IF(A594="","",DATE(YEAR(A594),MONTH(A594),1))</f>
        <v/>
      </c>
    </row>
    <row r="595">
      <c r="A595" s="27" t="n"/>
      <c r="B595" s="28" t="n"/>
      <c r="C595" s="24" t="n"/>
      <c r="D595" s="24" t="n"/>
      <c r="E595" s="24" t="n"/>
      <c r="F595" s="29" t="n"/>
      <c r="G595" s="29" t="n"/>
      <c r="H595" s="29" t="n"/>
      <c r="I595" s="30" t="n"/>
      <c r="J595" s="31" t="n"/>
      <c r="K595" s="31" t="n"/>
      <c r="L595" s="19">
        <f>IF(OR(K595="",J595="",J595=0),"",K595/J595)</f>
        <v/>
      </c>
      <c r="M595" s="20">
        <f>IF(AND(A595="",C595=""),"",IF(N595="No","Skipped",IF(K595="","Active",IF(K595&gt;0,"Win",IF(K595&lt;0,"Loss","Breakeven")))))</f>
        <v/>
      </c>
      <c r="N595" s="24" t="n"/>
      <c r="O595" s="21" t="n"/>
      <c r="P595" s="24" t="n"/>
      <c r="Q595" s="32" t="n"/>
      <c r="R595" s="24" t="n"/>
      <c r="S595" s="21" t="n"/>
      <c r="T595" s="21" t="n"/>
      <c r="U595" s="21" t="n"/>
      <c r="V595" s="24" t="n"/>
      <c r="W595" s="25">
        <f>IF(K595="","",SUM($K$2:K595))</f>
        <v/>
      </c>
      <c r="X595" s="25">
        <f>IF(W595="","",MAX(0,MAX($W$2:W595)))</f>
        <v/>
      </c>
      <c r="Y595" s="25">
        <f>IF(W595="","",W595-X595)</f>
        <v/>
      </c>
      <c r="Z595" s="20">
        <f>IF(A595="","",CHOOSE(WEEKDAY(A595,2),"Mon","Tue","Wed","Thu","Fri","Sat","Sun"))</f>
        <v/>
      </c>
      <c r="AA595" s="26">
        <f>IF(A595="","",DATE(YEAR(A595),MONTH(A595),1))</f>
        <v/>
      </c>
    </row>
    <row r="596">
      <c r="A596" s="27" t="n"/>
      <c r="B596" s="28" t="n"/>
      <c r="C596" s="24" t="n"/>
      <c r="D596" s="24" t="n"/>
      <c r="E596" s="24" t="n"/>
      <c r="F596" s="29" t="n"/>
      <c r="G596" s="29" t="n"/>
      <c r="H596" s="29" t="n"/>
      <c r="I596" s="30" t="n"/>
      <c r="J596" s="31" t="n"/>
      <c r="K596" s="31" t="n"/>
      <c r="L596" s="19">
        <f>IF(OR(K596="",J596="",J596=0),"",K596/J596)</f>
        <v/>
      </c>
      <c r="M596" s="20">
        <f>IF(AND(A596="",C596=""),"",IF(N596="No","Skipped",IF(K596="","Active",IF(K596&gt;0,"Win",IF(K596&lt;0,"Loss","Breakeven")))))</f>
        <v/>
      </c>
      <c r="N596" s="24" t="n"/>
      <c r="O596" s="21" t="n"/>
      <c r="P596" s="24" t="n"/>
      <c r="Q596" s="32" t="n"/>
      <c r="R596" s="24" t="n"/>
      <c r="S596" s="21" t="n"/>
      <c r="T596" s="21" t="n"/>
      <c r="U596" s="21" t="n"/>
      <c r="V596" s="24" t="n"/>
      <c r="W596" s="25">
        <f>IF(K596="","",SUM($K$2:K596))</f>
        <v/>
      </c>
      <c r="X596" s="25">
        <f>IF(W596="","",MAX(0,MAX($W$2:W596)))</f>
        <v/>
      </c>
      <c r="Y596" s="25">
        <f>IF(W596="","",W596-X596)</f>
        <v/>
      </c>
      <c r="Z596" s="20">
        <f>IF(A596="","",CHOOSE(WEEKDAY(A596,2),"Mon","Tue","Wed","Thu","Fri","Sat","Sun"))</f>
        <v/>
      </c>
      <c r="AA596" s="26">
        <f>IF(A596="","",DATE(YEAR(A596),MONTH(A596),1))</f>
        <v/>
      </c>
    </row>
    <row r="597">
      <c r="A597" s="27" t="n"/>
      <c r="B597" s="28" t="n"/>
      <c r="C597" s="24" t="n"/>
      <c r="D597" s="24" t="n"/>
      <c r="E597" s="24" t="n"/>
      <c r="F597" s="29" t="n"/>
      <c r="G597" s="29" t="n"/>
      <c r="H597" s="29" t="n"/>
      <c r="I597" s="30" t="n"/>
      <c r="J597" s="31" t="n"/>
      <c r="K597" s="31" t="n"/>
      <c r="L597" s="19">
        <f>IF(OR(K597="",J597="",J597=0),"",K597/J597)</f>
        <v/>
      </c>
      <c r="M597" s="20">
        <f>IF(AND(A597="",C597=""),"",IF(N597="No","Skipped",IF(K597="","Active",IF(K597&gt;0,"Win",IF(K597&lt;0,"Loss","Breakeven")))))</f>
        <v/>
      </c>
      <c r="N597" s="24" t="n"/>
      <c r="O597" s="21" t="n"/>
      <c r="P597" s="24" t="n"/>
      <c r="Q597" s="32" t="n"/>
      <c r="R597" s="24" t="n"/>
      <c r="S597" s="21" t="n"/>
      <c r="T597" s="21" t="n"/>
      <c r="U597" s="21" t="n"/>
      <c r="V597" s="24" t="n"/>
      <c r="W597" s="25">
        <f>IF(K597="","",SUM($K$2:K597))</f>
        <v/>
      </c>
      <c r="X597" s="25">
        <f>IF(W597="","",MAX(0,MAX($W$2:W597)))</f>
        <v/>
      </c>
      <c r="Y597" s="25">
        <f>IF(W597="","",W597-X597)</f>
        <v/>
      </c>
      <c r="Z597" s="20">
        <f>IF(A597="","",CHOOSE(WEEKDAY(A597,2),"Mon","Tue","Wed","Thu","Fri","Sat","Sun"))</f>
        <v/>
      </c>
      <c r="AA597" s="26">
        <f>IF(A597="","",DATE(YEAR(A597),MONTH(A597),1))</f>
        <v/>
      </c>
    </row>
    <row r="598">
      <c r="A598" s="27" t="n"/>
      <c r="B598" s="28" t="n"/>
      <c r="C598" s="24" t="n"/>
      <c r="D598" s="24" t="n"/>
      <c r="E598" s="24" t="n"/>
      <c r="F598" s="29" t="n"/>
      <c r="G598" s="29" t="n"/>
      <c r="H598" s="29" t="n"/>
      <c r="I598" s="30" t="n"/>
      <c r="J598" s="31" t="n"/>
      <c r="K598" s="31" t="n"/>
      <c r="L598" s="19">
        <f>IF(OR(K598="",J598="",J598=0),"",K598/J598)</f>
        <v/>
      </c>
      <c r="M598" s="20">
        <f>IF(AND(A598="",C598=""),"",IF(N598="No","Skipped",IF(K598="","Active",IF(K598&gt;0,"Win",IF(K598&lt;0,"Loss","Breakeven")))))</f>
        <v/>
      </c>
      <c r="N598" s="24" t="n"/>
      <c r="O598" s="21" t="n"/>
      <c r="P598" s="24" t="n"/>
      <c r="Q598" s="32" t="n"/>
      <c r="R598" s="24" t="n"/>
      <c r="S598" s="21" t="n"/>
      <c r="T598" s="21" t="n"/>
      <c r="U598" s="21" t="n"/>
      <c r="V598" s="24" t="n"/>
      <c r="W598" s="25">
        <f>IF(K598="","",SUM($K$2:K598))</f>
        <v/>
      </c>
      <c r="X598" s="25">
        <f>IF(W598="","",MAX(0,MAX($W$2:W598)))</f>
        <v/>
      </c>
      <c r="Y598" s="25">
        <f>IF(W598="","",W598-X598)</f>
        <v/>
      </c>
      <c r="Z598" s="20">
        <f>IF(A598="","",CHOOSE(WEEKDAY(A598,2),"Mon","Tue","Wed","Thu","Fri","Sat","Sun"))</f>
        <v/>
      </c>
      <c r="AA598" s="26">
        <f>IF(A598="","",DATE(YEAR(A598),MONTH(A598),1))</f>
        <v/>
      </c>
    </row>
    <row r="599">
      <c r="A599" s="27" t="n"/>
      <c r="B599" s="28" t="n"/>
      <c r="C599" s="24" t="n"/>
      <c r="D599" s="24" t="n"/>
      <c r="E599" s="24" t="n"/>
      <c r="F599" s="29" t="n"/>
      <c r="G599" s="29" t="n"/>
      <c r="H599" s="29" t="n"/>
      <c r="I599" s="30" t="n"/>
      <c r="J599" s="31" t="n"/>
      <c r="K599" s="31" t="n"/>
      <c r="L599" s="19">
        <f>IF(OR(K599="",J599="",J599=0),"",K599/J599)</f>
        <v/>
      </c>
      <c r="M599" s="20">
        <f>IF(AND(A599="",C599=""),"",IF(N599="No","Skipped",IF(K599="","Active",IF(K599&gt;0,"Win",IF(K599&lt;0,"Loss","Breakeven")))))</f>
        <v/>
      </c>
      <c r="N599" s="24" t="n"/>
      <c r="O599" s="21" t="n"/>
      <c r="P599" s="24" t="n"/>
      <c r="Q599" s="32" t="n"/>
      <c r="R599" s="24" t="n"/>
      <c r="S599" s="21" t="n"/>
      <c r="T599" s="21" t="n"/>
      <c r="U599" s="21" t="n"/>
      <c r="V599" s="24" t="n"/>
      <c r="W599" s="25">
        <f>IF(K599="","",SUM($K$2:K599))</f>
        <v/>
      </c>
      <c r="X599" s="25">
        <f>IF(W599="","",MAX(0,MAX($W$2:W599)))</f>
        <v/>
      </c>
      <c r="Y599" s="25">
        <f>IF(W599="","",W599-X599)</f>
        <v/>
      </c>
      <c r="Z599" s="20">
        <f>IF(A599="","",CHOOSE(WEEKDAY(A599,2),"Mon","Tue","Wed","Thu","Fri","Sat","Sun"))</f>
        <v/>
      </c>
      <c r="AA599" s="26">
        <f>IF(A599="","",DATE(YEAR(A599),MONTH(A599),1))</f>
        <v/>
      </c>
    </row>
    <row r="600">
      <c r="A600" s="27" t="n"/>
      <c r="B600" s="28" t="n"/>
      <c r="C600" s="24" t="n"/>
      <c r="D600" s="24" t="n"/>
      <c r="E600" s="24" t="n"/>
      <c r="F600" s="29" t="n"/>
      <c r="G600" s="29" t="n"/>
      <c r="H600" s="29" t="n"/>
      <c r="I600" s="30" t="n"/>
      <c r="J600" s="31" t="n"/>
      <c r="K600" s="31" t="n"/>
      <c r="L600" s="19">
        <f>IF(OR(K600="",J600="",J600=0),"",K600/J600)</f>
        <v/>
      </c>
      <c r="M600" s="20">
        <f>IF(AND(A600="",C600=""),"",IF(N600="No","Skipped",IF(K600="","Active",IF(K600&gt;0,"Win",IF(K600&lt;0,"Loss","Breakeven")))))</f>
        <v/>
      </c>
      <c r="N600" s="24" t="n"/>
      <c r="O600" s="21" t="n"/>
      <c r="P600" s="24" t="n"/>
      <c r="Q600" s="32" t="n"/>
      <c r="R600" s="24" t="n"/>
      <c r="S600" s="21" t="n"/>
      <c r="T600" s="21" t="n"/>
      <c r="U600" s="21" t="n"/>
      <c r="V600" s="24" t="n"/>
      <c r="W600" s="25">
        <f>IF(K600="","",SUM($K$2:K600))</f>
        <v/>
      </c>
      <c r="X600" s="25">
        <f>IF(W600="","",MAX(0,MAX($W$2:W600)))</f>
        <v/>
      </c>
      <c r="Y600" s="25">
        <f>IF(W600="","",W600-X600)</f>
        <v/>
      </c>
      <c r="Z600" s="20">
        <f>IF(A600="","",CHOOSE(WEEKDAY(A600,2),"Mon","Tue","Wed","Thu","Fri","Sat","Sun"))</f>
        <v/>
      </c>
      <c r="AA600" s="26">
        <f>IF(A600="","",DATE(YEAR(A600),MONTH(A600),1))</f>
        <v/>
      </c>
    </row>
    <row r="601">
      <c r="A601" s="27" t="n"/>
      <c r="B601" s="28" t="n"/>
      <c r="C601" s="24" t="n"/>
      <c r="D601" s="24" t="n"/>
      <c r="E601" s="24" t="n"/>
      <c r="F601" s="29" t="n"/>
      <c r="G601" s="29" t="n"/>
      <c r="H601" s="29" t="n"/>
      <c r="I601" s="30" t="n"/>
      <c r="J601" s="31" t="n"/>
      <c r="K601" s="31" t="n"/>
      <c r="L601" s="19">
        <f>IF(OR(K601="",J601="",J601=0),"",K601/J601)</f>
        <v/>
      </c>
      <c r="M601" s="20">
        <f>IF(AND(A601="",C601=""),"",IF(N601="No","Skipped",IF(K601="","Active",IF(K601&gt;0,"Win",IF(K601&lt;0,"Loss","Breakeven")))))</f>
        <v/>
      </c>
      <c r="N601" s="24" t="n"/>
      <c r="O601" s="21" t="n"/>
      <c r="P601" s="24" t="n"/>
      <c r="Q601" s="32" t="n"/>
      <c r="R601" s="24" t="n"/>
      <c r="S601" s="21" t="n"/>
      <c r="T601" s="21" t="n"/>
      <c r="U601" s="21" t="n"/>
      <c r="V601" s="24" t="n"/>
      <c r="W601" s="25">
        <f>IF(K601="","",SUM($K$2:K601))</f>
        <v/>
      </c>
      <c r="X601" s="25">
        <f>IF(W601="","",MAX(0,MAX($W$2:W601)))</f>
        <v/>
      </c>
      <c r="Y601" s="25">
        <f>IF(W601="","",W601-X601)</f>
        <v/>
      </c>
      <c r="Z601" s="20">
        <f>IF(A601="","",CHOOSE(WEEKDAY(A601,2),"Mon","Tue","Wed","Thu","Fri","Sat","Sun"))</f>
        <v/>
      </c>
      <c r="AA601" s="26">
        <f>IF(A601="","",DATE(YEAR(A601),MONTH(A601),1))</f>
        <v/>
      </c>
    </row>
    <row r="602">
      <c r="A602" s="27" t="n"/>
      <c r="B602" s="28" t="n"/>
      <c r="C602" s="24" t="n"/>
      <c r="D602" s="24" t="n"/>
      <c r="E602" s="24" t="n"/>
      <c r="F602" s="29" t="n"/>
      <c r="G602" s="29" t="n"/>
      <c r="H602" s="29" t="n"/>
      <c r="I602" s="30" t="n"/>
      <c r="J602" s="31" t="n"/>
      <c r="K602" s="31" t="n"/>
      <c r="L602" s="19">
        <f>IF(OR(K602="",J602="",J602=0),"",K602/J602)</f>
        <v/>
      </c>
      <c r="M602" s="20">
        <f>IF(AND(A602="",C602=""),"",IF(N602="No","Skipped",IF(K602="","Active",IF(K602&gt;0,"Win",IF(K602&lt;0,"Loss","Breakeven")))))</f>
        <v/>
      </c>
      <c r="N602" s="24" t="n"/>
      <c r="O602" s="21" t="n"/>
      <c r="P602" s="24" t="n"/>
      <c r="Q602" s="32" t="n"/>
      <c r="R602" s="24" t="n"/>
      <c r="S602" s="21" t="n"/>
      <c r="T602" s="21" t="n"/>
      <c r="U602" s="21" t="n"/>
      <c r="V602" s="24" t="n"/>
      <c r="W602" s="25">
        <f>IF(K602="","",SUM($K$2:K602))</f>
        <v/>
      </c>
      <c r="X602" s="25">
        <f>IF(W602="","",MAX(0,MAX($W$2:W602)))</f>
        <v/>
      </c>
      <c r="Y602" s="25">
        <f>IF(W602="","",W602-X602)</f>
        <v/>
      </c>
      <c r="Z602" s="20">
        <f>IF(A602="","",CHOOSE(WEEKDAY(A602,2),"Mon","Tue","Wed","Thu","Fri","Sat","Sun"))</f>
        <v/>
      </c>
      <c r="AA602" s="26">
        <f>IF(A602="","",DATE(YEAR(A602),MONTH(A602),1))</f>
        <v/>
      </c>
    </row>
    <row r="603">
      <c r="A603" s="27" t="n"/>
      <c r="B603" s="28" t="n"/>
      <c r="C603" s="24" t="n"/>
      <c r="D603" s="24" t="n"/>
      <c r="E603" s="24" t="n"/>
      <c r="F603" s="29" t="n"/>
      <c r="G603" s="29" t="n"/>
      <c r="H603" s="29" t="n"/>
      <c r="I603" s="30" t="n"/>
      <c r="J603" s="31" t="n"/>
      <c r="K603" s="31" t="n"/>
      <c r="L603" s="19">
        <f>IF(OR(K603="",J603="",J603=0),"",K603/J603)</f>
        <v/>
      </c>
      <c r="M603" s="20">
        <f>IF(AND(A603="",C603=""),"",IF(N603="No","Skipped",IF(K603="","Active",IF(K603&gt;0,"Win",IF(K603&lt;0,"Loss","Breakeven")))))</f>
        <v/>
      </c>
      <c r="N603" s="24" t="n"/>
      <c r="O603" s="21" t="n"/>
      <c r="P603" s="24" t="n"/>
      <c r="Q603" s="32" t="n"/>
      <c r="R603" s="24" t="n"/>
      <c r="S603" s="21" t="n"/>
      <c r="T603" s="21" t="n"/>
      <c r="U603" s="21" t="n"/>
      <c r="V603" s="24" t="n"/>
      <c r="W603" s="25">
        <f>IF(K603="","",SUM($K$2:K603))</f>
        <v/>
      </c>
      <c r="X603" s="25">
        <f>IF(W603="","",MAX(0,MAX($W$2:W603)))</f>
        <v/>
      </c>
      <c r="Y603" s="25">
        <f>IF(W603="","",W603-X603)</f>
        <v/>
      </c>
      <c r="Z603" s="20">
        <f>IF(A603="","",CHOOSE(WEEKDAY(A603,2),"Mon","Tue","Wed","Thu","Fri","Sat","Sun"))</f>
        <v/>
      </c>
      <c r="AA603" s="26">
        <f>IF(A603="","",DATE(YEAR(A603),MONTH(A603),1))</f>
        <v/>
      </c>
    </row>
    <row r="604">
      <c r="A604" s="27" t="n"/>
      <c r="B604" s="28" t="n"/>
      <c r="C604" s="24" t="n"/>
      <c r="D604" s="24" t="n"/>
      <c r="E604" s="24" t="n"/>
      <c r="F604" s="29" t="n"/>
      <c r="G604" s="29" t="n"/>
      <c r="H604" s="29" t="n"/>
      <c r="I604" s="30" t="n"/>
      <c r="J604" s="31" t="n"/>
      <c r="K604" s="31" t="n"/>
      <c r="L604" s="19">
        <f>IF(OR(K604="",J604="",J604=0),"",K604/J604)</f>
        <v/>
      </c>
      <c r="M604" s="20">
        <f>IF(AND(A604="",C604=""),"",IF(N604="No","Skipped",IF(K604="","Active",IF(K604&gt;0,"Win",IF(K604&lt;0,"Loss","Breakeven")))))</f>
        <v/>
      </c>
      <c r="N604" s="24" t="n"/>
      <c r="O604" s="21" t="n"/>
      <c r="P604" s="24" t="n"/>
      <c r="Q604" s="32" t="n"/>
      <c r="R604" s="24" t="n"/>
      <c r="S604" s="21" t="n"/>
      <c r="T604" s="21" t="n"/>
      <c r="U604" s="21" t="n"/>
      <c r="V604" s="24" t="n"/>
      <c r="W604" s="25">
        <f>IF(K604="","",SUM($K$2:K604))</f>
        <v/>
      </c>
      <c r="X604" s="25">
        <f>IF(W604="","",MAX(0,MAX($W$2:W604)))</f>
        <v/>
      </c>
      <c r="Y604" s="25">
        <f>IF(W604="","",W604-X604)</f>
        <v/>
      </c>
      <c r="Z604" s="20">
        <f>IF(A604="","",CHOOSE(WEEKDAY(A604,2),"Mon","Tue","Wed","Thu","Fri","Sat","Sun"))</f>
        <v/>
      </c>
      <c r="AA604" s="26">
        <f>IF(A604="","",DATE(YEAR(A604),MONTH(A604),1))</f>
        <v/>
      </c>
    </row>
    <row r="605">
      <c r="A605" s="27" t="n"/>
      <c r="B605" s="28" t="n"/>
      <c r="C605" s="24" t="n"/>
      <c r="D605" s="24" t="n"/>
      <c r="E605" s="24" t="n"/>
      <c r="F605" s="29" t="n"/>
      <c r="G605" s="29" t="n"/>
      <c r="H605" s="29" t="n"/>
      <c r="I605" s="30" t="n"/>
      <c r="J605" s="31" t="n"/>
      <c r="K605" s="31" t="n"/>
      <c r="L605" s="19">
        <f>IF(OR(K605="",J605="",J605=0),"",K605/J605)</f>
        <v/>
      </c>
      <c r="M605" s="20">
        <f>IF(AND(A605="",C605=""),"",IF(N605="No","Skipped",IF(K605="","Active",IF(K605&gt;0,"Win",IF(K605&lt;0,"Loss","Breakeven")))))</f>
        <v/>
      </c>
      <c r="N605" s="24" t="n"/>
      <c r="O605" s="21" t="n"/>
      <c r="P605" s="24" t="n"/>
      <c r="Q605" s="32" t="n"/>
      <c r="R605" s="24" t="n"/>
      <c r="S605" s="21" t="n"/>
      <c r="T605" s="21" t="n"/>
      <c r="U605" s="21" t="n"/>
      <c r="V605" s="24" t="n"/>
      <c r="W605" s="25">
        <f>IF(K605="","",SUM($K$2:K605))</f>
        <v/>
      </c>
      <c r="X605" s="25">
        <f>IF(W605="","",MAX(0,MAX($W$2:W605)))</f>
        <v/>
      </c>
      <c r="Y605" s="25">
        <f>IF(W605="","",W605-X605)</f>
        <v/>
      </c>
      <c r="Z605" s="20">
        <f>IF(A605="","",CHOOSE(WEEKDAY(A605,2),"Mon","Tue","Wed","Thu","Fri","Sat","Sun"))</f>
        <v/>
      </c>
      <c r="AA605" s="26">
        <f>IF(A605="","",DATE(YEAR(A605),MONTH(A605),1))</f>
        <v/>
      </c>
    </row>
    <row r="606">
      <c r="A606" s="27" t="n"/>
      <c r="B606" s="28" t="n"/>
      <c r="C606" s="24" t="n"/>
      <c r="D606" s="24" t="n"/>
      <c r="E606" s="24" t="n"/>
      <c r="F606" s="29" t="n"/>
      <c r="G606" s="29" t="n"/>
      <c r="H606" s="29" t="n"/>
      <c r="I606" s="30" t="n"/>
      <c r="J606" s="31" t="n"/>
      <c r="K606" s="31" t="n"/>
      <c r="L606" s="19">
        <f>IF(OR(K606="",J606="",J606=0),"",K606/J606)</f>
        <v/>
      </c>
      <c r="M606" s="20">
        <f>IF(AND(A606="",C606=""),"",IF(N606="No","Skipped",IF(K606="","Active",IF(K606&gt;0,"Win",IF(K606&lt;0,"Loss","Breakeven")))))</f>
        <v/>
      </c>
      <c r="N606" s="24" t="n"/>
      <c r="O606" s="21" t="n"/>
      <c r="P606" s="24" t="n"/>
      <c r="Q606" s="32" t="n"/>
      <c r="R606" s="24" t="n"/>
      <c r="S606" s="21" t="n"/>
      <c r="T606" s="21" t="n"/>
      <c r="U606" s="21" t="n"/>
      <c r="V606" s="24" t="n"/>
      <c r="W606" s="25">
        <f>IF(K606="","",SUM($K$2:K606))</f>
        <v/>
      </c>
      <c r="X606" s="25">
        <f>IF(W606="","",MAX(0,MAX($W$2:W606)))</f>
        <v/>
      </c>
      <c r="Y606" s="25">
        <f>IF(W606="","",W606-X606)</f>
        <v/>
      </c>
      <c r="Z606" s="20">
        <f>IF(A606="","",CHOOSE(WEEKDAY(A606,2),"Mon","Tue","Wed","Thu","Fri","Sat","Sun"))</f>
        <v/>
      </c>
      <c r="AA606" s="26">
        <f>IF(A606="","",DATE(YEAR(A606),MONTH(A606),1))</f>
        <v/>
      </c>
    </row>
    <row r="607">
      <c r="A607" s="27" t="n"/>
      <c r="B607" s="28" t="n"/>
      <c r="C607" s="24" t="n"/>
      <c r="D607" s="24" t="n"/>
      <c r="E607" s="24" t="n"/>
      <c r="F607" s="29" t="n"/>
      <c r="G607" s="29" t="n"/>
      <c r="H607" s="29" t="n"/>
      <c r="I607" s="30" t="n"/>
      <c r="J607" s="31" t="n"/>
      <c r="K607" s="31" t="n"/>
      <c r="L607" s="19">
        <f>IF(OR(K607="",J607="",J607=0),"",K607/J607)</f>
        <v/>
      </c>
      <c r="M607" s="20">
        <f>IF(AND(A607="",C607=""),"",IF(N607="No","Skipped",IF(K607="","Active",IF(K607&gt;0,"Win",IF(K607&lt;0,"Loss","Breakeven")))))</f>
        <v/>
      </c>
      <c r="N607" s="24" t="n"/>
      <c r="O607" s="21" t="n"/>
      <c r="P607" s="24" t="n"/>
      <c r="Q607" s="32" t="n"/>
      <c r="R607" s="24" t="n"/>
      <c r="S607" s="21" t="n"/>
      <c r="T607" s="21" t="n"/>
      <c r="U607" s="21" t="n"/>
      <c r="V607" s="24" t="n"/>
      <c r="W607" s="25">
        <f>IF(K607="","",SUM($K$2:K607))</f>
        <v/>
      </c>
      <c r="X607" s="25">
        <f>IF(W607="","",MAX(0,MAX($W$2:W607)))</f>
        <v/>
      </c>
      <c r="Y607" s="25">
        <f>IF(W607="","",W607-X607)</f>
        <v/>
      </c>
      <c r="Z607" s="20">
        <f>IF(A607="","",CHOOSE(WEEKDAY(A607,2),"Mon","Tue","Wed","Thu","Fri","Sat","Sun"))</f>
        <v/>
      </c>
      <c r="AA607" s="26">
        <f>IF(A607="","",DATE(YEAR(A607),MONTH(A607),1))</f>
        <v/>
      </c>
    </row>
    <row r="608">
      <c r="A608" s="27" t="n"/>
      <c r="B608" s="28" t="n"/>
      <c r="C608" s="24" t="n"/>
      <c r="D608" s="24" t="n"/>
      <c r="E608" s="24" t="n"/>
      <c r="F608" s="29" t="n"/>
      <c r="G608" s="29" t="n"/>
      <c r="H608" s="29" t="n"/>
      <c r="I608" s="30" t="n"/>
      <c r="J608" s="31" t="n"/>
      <c r="K608" s="31" t="n"/>
      <c r="L608" s="19">
        <f>IF(OR(K608="",J608="",J608=0),"",K608/J608)</f>
        <v/>
      </c>
      <c r="M608" s="20">
        <f>IF(AND(A608="",C608=""),"",IF(N608="No","Skipped",IF(K608="","Active",IF(K608&gt;0,"Win",IF(K608&lt;0,"Loss","Breakeven")))))</f>
        <v/>
      </c>
      <c r="N608" s="24" t="n"/>
      <c r="O608" s="21" t="n"/>
      <c r="P608" s="24" t="n"/>
      <c r="Q608" s="32" t="n"/>
      <c r="R608" s="24" t="n"/>
      <c r="S608" s="21" t="n"/>
      <c r="T608" s="21" t="n"/>
      <c r="U608" s="21" t="n"/>
      <c r="V608" s="24" t="n"/>
      <c r="W608" s="25">
        <f>IF(K608="","",SUM($K$2:K608))</f>
        <v/>
      </c>
      <c r="X608" s="25">
        <f>IF(W608="","",MAX(0,MAX($W$2:W608)))</f>
        <v/>
      </c>
      <c r="Y608" s="25">
        <f>IF(W608="","",W608-X608)</f>
        <v/>
      </c>
      <c r="Z608" s="20">
        <f>IF(A608="","",CHOOSE(WEEKDAY(A608,2),"Mon","Tue","Wed","Thu","Fri","Sat","Sun"))</f>
        <v/>
      </c>
      <c r="AA608" s="26">
        <f>IF(A608="","",DATE(YEAR(A608),MONTH(A608),1))</f>
        <v/>
      </c>
    </row>
    <row r="609">
      <c r="A609" s="27" t="n"/>
      <c r="B609" s="28" t="n"/>
      <c r="C609" s="24" t="n"/>
      <c r="D609" s="24" t="n"/>
      <c r="E609" s="24" t="n"/>
      <c r="F609" s="29" t="n"/>
      <c r="G609" s="29" t="n"/>
      <c r="H609" s="29" t="n"/>
      <c r="I609" s="30" t="n"/>
      <c r="J609" s="31" t="n"/>
      <c r="K609" s="31" t="n"/>
      <c r="L609" s="19">
        <f>IF(OR(K609="",J609="",J609=0),"",K609/J609)</f>
        <v/>
      </c>
      <c r="M609" s="20">
        <f>IF(AND(A609="",C609=""),"",IF(N609="No","Skipped",IF(K609="","Active",IF(K609&gt;0,"Win",IF(K609&lt;0,"Loss","Breakeven")))))</f>
        <v/>
      </c>
      <c r="N609" s="24" t="n"/>
      <c r="O609" s="21" t="n"/>
      <c r="P609" s="24" t="n"/>
      <c r="Q609" s="32" t="n"/>
      <c r="R609" s="24" t="n"/>
      <c r="S609" s="21" t="n"/>
      <c r="T609" s="21" t="n"/>
      <c r="U609" s="21" t="n"/>
      <c r="V609" s="24" t="n"/>
      <c r="W609" s="25">
        <f>IF(K609="","",SUM($K$2:K609))</f>
        <v/>
      </c>
      <c r="X609" s="25">
        <f>IF(W609="","",MAX(0,MAX($W$2:W609)))</f>
        <v/>
      </c>
      <c r="Y609" s="25">
        <f>IF(W609="","",W609-X609)</f>
        <v/>
      </c>
      <c r="Z609" s="20">
        <f>IF(A609="","",CHOOSE(WEEKDAY(A609,2),"Mon","Tue","Wed","Thu","Fri","Sat","Sun"))</f>
        <v/>
      </c>
      <c r="AA609" s="26">
        <f>IF(A609="","",DATE(YEAR(A609),MONTH(A609),1))</f>
        <v/>
      </c>
    </row>
    <row r="610">
      <c r="A610" s="27" t="n"/>
      <c r="B610" s="28" t="n"/>
      <c r="C610" s="24" t="n"/>
      <c r="D610" s="24" t="n"/>
      <c r="E610" s="24" t="n"/>
      <c r="F610" s="29" t="n"/>
      <c r="G610" s="29" t="n"/>
      <c r="H610" s="29" t="n"/>
      <c r="I610" s="30" t="n"/>
      <c r="J610" s="31" t="n"/>
      <c r="K610" s="31" t="n"/>
      <c r="L610" s="19">
        <f>IF(OR(K610="",J610="",J610=0),"",K610/J610)</f>
        <v/>
      </c>
      <c r="M610" s="20">
        <f>IF(AND(A610="",C610=""),"",IF(N610="No","Skipped",IF(K610="","Active",IF(K610&gt;0,"Win",IF(K610&lt;0,"Loss","Breakeven")))))</f>
        <v/>
      </c>
      <c r="N610" s="24" t="n"/>
      <c r="O610" s="21" t="n"/>
      <c r="P610" s="24" t="n"/>
      <c r="Q610" s="32" t="n"/>
      <c r="R610" s="24" t="n"/>
      <c r="S610" s="21" t="n"/>
      <c r="T610" s="21" t="n"/>
      <c r="U610" s="21" t="n"/>
      <c r="V610" s="24" t="n"/>
      <c r="W610" s="25">
        <f>IF(K610="","",SUM($K$2:K610))</f>
        <v/>
      </c>
      <c r="X610" s="25">
        <f>IF(W610="","",MAX(0,MAX($W$2:W610)))</f>
        <v/>
      </c>
      <c r="Y610" s="25">
        <f>IF(W610="","",W610-X610)</f>
        <v/>
      </c>
      <c r="Z610" s="20">
        <f>IF(A610="","",CHOOSE(WEEKDAY(A610,2),"Mon","Tue","Wed","Thu","Fri","Sat","Sun"))</f>
        <v/>
      </c>
      <c r="AA610" s="26">
        <f>IF(A610="","",DATE(YEAR(A610),MONTH(A610),1))</f>
        <v/>
      </c>
    </row>
    <row r="611">
      <c r="A611" s="27" t="n"/>
      <c r="B611" s="28" t="n"/>
      <c r="C611" s="24" t="n"/>
      <c r="D611" s="24" t="n"/>
      <c r="E611" s="24" t="n"/>
      <c r="F611" s="29" t="n"/>
      <c r="G611" s="29" t="n"/>
      <c r="H611" s="29" t="n"/>
      <c r="I611" s="30" t="n"/>
      <c r="J611" s="31" t="n"/>
      <c r="K611" s="31" t="n"/>
      <c r="L611" s="19">
        <f>IF(OR(K611="",J611="",J611=0),"",K611/J611)</f>
        <v/>
      </c>
      <c r="M611" s="20">
        <f>IF(AND(A611="",C611=""),"",IF(N611="No","Skipped",IF(K611="","Active",IF(K611&gt;0,"Win",IF(K611&lt;0,"Loss","Breakeven")))))</f>
        <v/>
      </c>
      <c r="N611" s="24" t="n"/>
      <c r="O611" s="21" t="n"/>
      <c r="P611" s="24" t="n"/>
      <c r="Q611" s="32" t="n"/>
      <c r="R611" s="24" t="n"/>
      <c r="S611" s="21" t="n"/>
      <c r="T611" s="21" t="n"/>
      <c r="U611" s="21" t="n"/>
      <c r="V611" s="24" t="n"/>
      <c r="W611" s="25">
        <f>IF(K611="","",SUM($K$2:K611))</f>
        <v/>
      </c>
      <c r="X611" s="25">
        <f>IF(W611="","",MAX(0,MAX($W$2:W611)))</f>
        <v/>
      </c>
      <c r="Y611" s="25">
        <f>IF(W611="","",W611-X611)</f>
        <v/>
      </c>
      <c r="Z611" s="20">
        <f>IF(A611="","",CHOOSE(WEEKDAY(A611,2),"Mon","Tue","Wed","Thu","Fri","Sat","Sun"))</f>
        <v/>
      </c>
      <c r="AA611" s="26">
        <f>IF(A611="","",DATE(YEAR(A611),MONTH(A611),1))</f>
        <v/>
      </c>
    </row>
    <row r="612">
      <c r="A612" s="27" t="n"/>
      <c r="B612" s="28" t="n"/>
      <c r="C612" s="24" t="n"/>
      <c r="D612" s="24" t="n"/>
      <c r="E612" s="24" t="n"/>
      <c r="F612" s="29" t="n"/>
      <c r="G612" s="29" t="n"/>
      <c r="H612" s="29" t="n"/>
      <c r="I612" s="30" t="n"/>
      <c r="J612" s="31" t="n"/>
      <c r="K612" s="31" t="n"/>
      <c r="L612" s="19">
        <f>IF(OR(K612="",J612="",J612=0),"",K612/J612)</f>
        <v/>
      </c>
      <c r="M612" s="20">
        <f>IF(AND(A612="",C612=""),"",IF(N612="No","Skipped",IF(K612="","Active",IF(K612&gt;0,"Win",IF(K612&lt;0,"Loss","Breakeven")))))</f>
        <v/>
      </c>
      <c r="N612" s="24" t="n"/>
      <c r="O612" s="21" t="n"/>
      <c r="P612" s="24" t="n"/>
      <c r="Q612" s="32" t="n"/>
      <c r="R612" s="24" t="n"/>
      <c r="S612" s="21" t="n"/>
      <c r="T612" s="21" t="n"/>
      <c r="U612" s="21" t="n"/>
      <c r="V612" s="24" t="n"/>
      <c r="W612" s="25">
        <f>IF(K612="","",SUM($K$2:K612))</f>
        <v/>
      </c>
      <c r="X612" s="25">
        <f>IF(W612="","",MAX(0,MAX($W$2:W612)))</f>
        <v/>
      </c>
      <c r="Y612" s="25">
        <f>IF(W612="","",W612-X612)</f>
        <v/>
      </c>
      <c r="Z612" s="20">
        <f>IF(A612="","",CHOOSE(WEEKDAY(A612,2),"Mon","Tue","Wed","Thu","Fri","Sat","Sun"))</f>
        <v/>
      </c>
      <c r="AA612" s="26">
        <f>IF(A612="","",DATE(YEAR(A612),MONTH(A612),1))</f>
        <v/>
      </c>
    </row>
    <row r="613">
      <c r="A613" s="27" t="n"/>
      <c r="B613" s="28" t="n"/>
      <c r="C613" s="24" t="n"/>
      <c r="D613" s="24" t="n"/>
      <c r="E613" s="24" t="n"/>
      <c r="F613" s="29" t="n"/>
      <c r="G613" s="29" t="n"/>
      <c r="H613" s="29" t="n"/>
      <c r="I613" s="30" t="n"/>
      <c r="J613" s="31" t="n"/>
      <c r="K613" s="31" t="n"/>
      <c r="L613" s="19">
        <f>IF(OR(K613="",J613="",J613=0),"",K613/J613)</f>
        <v/>
      </c>
      <c r="M613" s="20">
        <f>IF(AND(A613="",C613=""),"",IF(N613="No","Skipped",IF(K613="","Active",IF(K613&gt;0,"Win",IF(K613&lt;0,"Loss","Breakeven")))))</f>
        <v/>
      </c>
      <c r="N613" s="24" t="n"/>
      <c r="O613" s="21" t="n"/>
      <c r="P613" s="24" t="n"/>
      <c r="Q613" s="32" t="n"/>
      <c r="R613" s="24" t="n"/>
      <c r="S613" s="21" t="n"/>
      <c r="T613" s="21" t="n"/>
      <c r="U613" s="21" t="n"/>
      <c r="V613" s="24" t="n"/>
      <c r="W613" s="25">
        <f>IF(K613="","",SUM($K$2:K613))</f>
        <v/>
      </c>
      <c r="X613" s="25">
        <f>IF(W613="","",MAX(0,MAX($W$2:W613)))</f>
        <v/>
      </c>
      <c r="Y613" s="25">
        <f>IF(W613="","",W613-X613)</f>
        <v/>
      </c>
      <c r="Z613" s="20">
        <f>IF(A613="","",CHOOSE(WEEKDAY(A613,2),"Mon","Tue","Wed","Thu","Fri","Sat","Sun"))</f>
        <v/>
      </c>
      <c r="AA613" s="26">
        <f>IF(A613="","",DATE(YEAR(A613),MONTH(A613),1))</f>
        <v/>
      </c>
    </row>
    <row r="614">
      <c r="A614" s="27" t="n"/>
      <c r="B614" s="28" t="n"/>
      <c r="C614" s="24" t="n"/>
      <c r="D614" s="24" t="n"/>
      <c r="E614" s="24" t="n"/>
      <c r="F614" s="29" t="n"/>
      <c r="G614" s="29" t="n"/>
      <c r="H614" s="29" t="n"/>
      <c r="I614" s="30" t="n"/>
      <c r="J614" s="31" t="n"/>
      <c r="K614" s="31" t="n"/>
      <c r="L614" s="19">
        <f>IF(OR(K614="",J614="",J614=0),"",K614/J614)</f>
        <v/>
      </c>
      <c r="M614" s="20">
        <f>IF(AND(A614="",C614=""),"",IF(N614="No","Skipped",IF(K614="","Active",IF(K614&gt;0,"Win",IF(K614&lt;0,"Loss","Breakeven")))))</f>
        <v/>
      </c>
      <c r="N614" s="24" t="n"/>
      <c r="O614" s="21" t="n"/>
      <c r="P614" s="24" t="n"/>
      <c r="Q614" s="32" t="n"/>
      <c r="R614" s="24" t="n"/>
      <c r="S614" s="21" t="n"/>
      <c r="T614" s="21" t="n"/>
      <c r="U614" s="21" t="n"/>
      <c r="V614" s="24" t="n"/>
      <c r="W614" s="25">
        <f>IF(K614="","",SUM($K$2:K614))</f>
        <v/>
      </c>
      <c r="X614" s="25">
        <f>IF(W614="","",MAX(0,MAX($W$2:W614)))</f>
        <v/>
      </c>
      <c r="Y614" s="25">
        <f>IF(W614="","",W614-X614)</f>
        <v/>
      </c>
      <c r="Z614" s="20">
        <f>IF(A614="","",CHOOSE(WEEKDAY(A614,2),"Mon","Tue","Wed","Thu","Fri","Sat","Sun"))</f>
        <v/>
      </c>
      <c r="AA614" s="26">
        <f>IF(A614="","",DATE(YEAR(A614),MONTH(A614),1))</f>
        <v/>
      </c>
    </row>
    <row r="615">
      <c r="A615" s="27" t="n"/>
      <c r="B615" s="28" t="n"/>
      <c r="C615" s="24" t="n"/>
      <c r="D615" s="24" t="n"/>
      <c r="E615" s="24" t="n"/>
      <c r="F615" s="29" t="n"/>
      <c r="G615" s="29" t="n"/>
      <c r="H615" s="29" t="n"/>
      <c r="I615" s="30" t="n"/>
      <c r="J615" s="31" t="n"/>
      <c r="K615" s="31" t="n"/>
      <c r="L615" s="19">
        <f>IF(OR(K615="",J615="",J615=0),"",K615/J615)</f>
        <v/>
      </c>
      <c r="M615" s="20">
        <f>IF(AND(A615="",C615=""),"",IF(N615="No","Skipped",IF(K615="","Active",IF(K615&gt;0,"Win",IF(K615&lt;0,"Loss","Breakeven")))))</f>
        <v/>
      </c>
      <c r="N615" s="24" t="n"/>
      <c r="O615" s="21" t="n"/>
      <c r="P615" s="24" t="n"/>
      <c r="Q615" s="32" t="n"/>
      <c r="R615" s="24" t="n"/>
      <c r="S615" s="21" t="n"/>
      <c r="T615" s="21" t="n"/>
      <c r="U615" s="21" t="n"/>
      <c r="V615" s="24" t="n"/>
      <c r="W615" s="25">
        <f>IF(K615="","",SUM($K$2:K615))</f>
        <v/>
      </c>
      <c r="X615" s="25">
        <f>IF(W615="","",MAX(0,MAX($W$2:W615)))</f>
        <v/>
      </c>
      <c r="Y615" s="25">
        <f>IF(W615="","",W615-X615)</f>
        <v/>
      </c>
      <c r="Z615" s="20">
        <f>IF(A615="","",CHOOSE(WEEKDAY(A615,2),"Mon","Tue","Wed","Thu","Fri","Sat","Sun"))</f>
        <v/>
      </c>
      <c r="AA615" s="26">
        <f>IF(A615="","",DATE(YEAR(A615),MONTH(A615),1))</f>
        <v/>
      </c>
    </row>
    <row r="616">
      <c r="A616" s="27" t="n"/>
      <c r="B616" s="28" t="n"/>
      <c r="C616" s="24" t="n"/>
      <c r="D616" s="24" t="n"/>
      <c r="E616" s="24" t="n"/>
      <c r="F616" s="29" t="n"/>
      <c r="G616" s="29" t="n"/>
      <c r="H616" s="29" t="n"/>
      <c r="I616" s="30" t="n"/>
      <c r="J616" s="31" t="n"/>
      <c r="K616" s="31" t="n"/>
      <c r="L616" s="19">
        <f>IF(OR(K616="",J616="",J616=0),"",K616/J616)</f>
        <v/>
      </c>
      <c r="M616" s="20">
        <f>IF(AND(A616="",C616=""),"",IF(N616="No","Skipped",IF(K616="","Active",IF(K616&gt;0,"Win",IF(K616&lt;0,"Loss","Breakeven")))))</f>
        <v/>
      </c>
      <c r="N616" s="24" t="n"/>
      <c r="O616" s="21" t="n"/>
      <c r="P616" s="24" t="n"/>
      <c r="Q616" s="32" t="n"/>
      <c r="R616" s="24" t="n"/>
      <c r="S616" s="21" t="n"/>
      <c r="T616" s="21" t="n"/>
      <c r="U616" s="21" t="n"/>
      <c r="V616" s="24" t="n"/>
      <c r="W616" s="25">
        <f>IF(K616="","",SUM($K$2:K616))</f>
        <v/>
      </c>
      <c r="X616" s="25">
        <f>IF(W616="","",MAX(0,MAX($W$2:W616)))</f>
        <v/>
      </c>
      <c r="Y616" s="25">
        <f>IF(W616="","",W616-X616)</f>
        <v/>
      </c>
      <c r="Z616" s="20">
        <f>IF(A616="","",CHOOSE(WEEKDAY(A616,2),"Mon","Tue","Wed","Thu","Fri","Sat","Sun"))</f>
        <v/>
      </c>
      <c r="AA616" s="26">
        <f>IF(A616="","",DATE(YEAR(A616),MONTH(A616),1))</f>
        <v/>
      </c>
    </row>
    <row r="617">
      <c r="A617" s="27" t="n"/>
      <c r="B617" s="28" t="n"/>
      <c r="C617" s="24" t="n"/>
      <c r="D617" s="24" t="n"/>
      <c r="E617" s="24" t="n"/>
      <c r="F617" s="29" t="n"/>
      <c r="G617" s="29" t="n"/>
      <c r="H617" s="29" t="n"/>
      <c r="I617" s="30" t="n"/>
      <c r="J617" s="31" t="n"/>
      <c r="K617" s="31" t="n"/>
      <c r="L617" s="19">
        <f>IF(OR(K617="",J617="",J617=0),"",K617/J617)</f>
        <v/>
      </c>
      <c r="M617" s="20">
        <f>IF(AND(A617="",C617=""),"",IF(N617="No","Skipped",IF(K617="","Active",IF(K617&gt;0,"Win",IF(K617&lt;0,"Loss","Breakeven")))))</f>
        <v/>
      </c>
      <c r="N617" s="24" t="n"/>
      <c r="O617" s="21" t="n"/>
      <c r="P617" s="24" t="n"/>
      <c r="Q617" s="32" t="n"/>
      <c r="R617" s="24" t="n"/>
      <c r="S617" s="21" t="n"/>
      <c r="T617" s="21" t="n"/>
      <c r="U617" s="21" t="n"/>
      <c r="V617" s="24" t="n"/>
      <c r="W617" s="25">
        <f>IF(K617="","",SUM($K$2:K617))</f>
        <v/>
      </c>
      <c r="X617" s="25">
        <f>IF(W617="","",MAX(0,MAX($W$2:W617)))</f>
        <v/>
      </c>
      <c r="Y617" s="25">
        <f>IF(W617="","",W617-X617)</f>
        <v/>
      </c>
      <c r="Z617" s="20">
        <f>IF(A617="","",CHOOSE(WEEKDAY(A617,2),"Mon","Tue","Wed","Thu","Fri","Sat","Sun"))</f>
        <v/>
      </c>
      <c r="AA617" s="26">
        <f>IF(A617="","",DATE(YEAR(A617),MONTH(A617),1))</f>
        <v/>
      </c>
    </row>
    <row r="618">
      <c r="A618" s="27" t="n"/>
      <c r="B618" s="28" t="n"/>
      <c r="C618" s="24" t="n"/>
      <c r="D618" s="24" t="n"/>
      <c r="E618" s="24" t="n"/>
      <c r="F618" s="29" t="n"/>
      <c r="G618" s="29" t="n"/>
      <c r="H618" s="29" t="n"/>
      <c r="I618" s="30" t="n"/>
      <c r="J618" s="31" t="n"/>
      <c r="K618" s="31" t="n"/>
      <c r="L618" s="19">
        <f>IF(OR(K618="",J618="",J618=0),"",K618/J618)</f>
        <v/>
      </c>
      <c r="M618" s="20">
        <f>IF(AND(A618="",C618=""),"",IF(N618="No","Skipped",IF(K618="","Active",IF(K618&gt;0,"Win",IF(K618&lt;0,"Loss","Breakeven")))))</f>
        <v/>
      </c>
      <c r="N618" s="24" t="n"/>
      <c r="O618" s="21" t="n"/>
      <c r="P618" s="24" t="n"/>
      <c r="Q618" s="32" t="n"/>
      <c r="R618" s="24" t="n"/>
      <c r="S618" s="21" t="n"/>
      <c r="T618" s="21" t="n"/>
      <c r="U618" s="21" t="n"/>
      <c r="V618" s="24" t="n"/>
      <c r="W618" s="25">
        <f>IF(K618="","",SUM($K$2:K618))</f>
        <v/>
      </c>
      <c r="X618" s="25">
        <f>IF(W618="","",MAX(0,MAX($W$2:W618)))</f>
        <v/>
      </c>
      <c r="Y618" s="25">
        <f>IF(W618="","",W618-X618)</f>
        <v/>
      </c>
      <c r="Z618" s="20">
        <f>IF(A618="","",CHOOSE(WEEKDAY(A618,2),"Mon","Tue","Wed","Thu","Fri","Sat","Sun"))</f>
        <v/>
      </c>
      <c r="AA618" s="26">
        <f>IF(A618="","",DATE(YEAR(A618),MONTH(A618),1))</f>
        <v/>
      </c>
    </row>
    <row r="619">
      <c r="A619" s="27" t="n"/>
      <c r="B619" s="28" t="n"/>
      <c r="C619" s="24" t="n"/>
      <c r="D619" s="24" t="n"/>
      <c r="E619" s="24" t="n"/>
      <c r="F619" s="29" t="n"/>
      <c r="G619" s="29" t="n"/>
      <c r="H619" s="29" t="n"/>
      <c r="I619" s="30" t="n"/>
      <c r="J619" s="31" t="n"/>
      <c r="K619" s="31" t="n"/>
      <c r="L619" s="19">
        <f>IF(OR(K619="",J619="",J619=0),"",K619/J619)</f>
        <v/>
      </c>
      <c r="M619" s="20">
        <f>IF(AND(A619="",C619=""),"",IF(N619="No","Skipped",IF(K619="","Active",IF(K619&gt;0,"Win",IF(K619&lt;0,"Loss","Breakeven")))))</f>
        <v/>
      </c>
      <c r="N619" s="24" t="n"/>
      <c r="O619" s="21" t="n"/>
      <c r="P619" s="24" t="n"/>
      <c r="Q619" s="32" t="n"/>
      <c r="R619" s="24" t="n"/>
      <c r="S619" s="21" t="n"/>
      <c r="T619" s="21" t="n"/>
      <c r="U619" s="21" t="n"/>
      <c r="V619" s="24" t="n"/>
      <c r="W619" s="25">
        <f>IF(K619="","",SUM($K$2:K619))</f>
        <v/>
      </c>
      <c r="X619" s="25">
        <f>IF(W619="","",MAX(0,MAX($W$2:W619)))</f>
        <v/>
      </c>
      <c r="Y619" s="25">
        <f>IF(W619="","",W619-X619)</f>
        <v/>
      </c>
      <c r="Z619" s="20">
        <f>IF(A619="","",CHOOSE(WEEKDAY(A619,2),"Mon","Tue","Wed","Thu","Fri","Sat","Sun"))</f>
        <v/>
      </c>
      <c r="AA619" s="26">
        <f>IF(A619="","",DATE(YEAR(A619),MONTH(A619),1))</f>
        <v/>
      </c>
    </row>
    <row r="620">
      <c r="A620" s="27" t="n"/>
      <c r="B620" s="28" t="n"/>
      <c r="C620" s="24" t="n"/>
      <c r="D620" s="24" t="n"/>
      <c r="E620" s="24" t="n"/>
      <c r="F620" s="29" t="n"/>
      <c r="G620" s="29" t="n"/>
      <c r="H620" s="29" t="n"/>
      <c r="I620" s="30" t="n"/>
      <c r="J620" s="31" t="n"/>
      <c r="K620" s="31" t="n"/>
      <c r="L620" s="19">
        <f>IF(OR(K620="",J620="",J620=0),"",K620/J620)</f>
        <v/>
      </c>
      <c r="M620" s="20">
        <f>IF(AND(A620="",C620=""),"",IF(N620="No","Skipped",IF(K620="","Active",IF(K620&gt;0,"Win",IF(K620&lt;0,"Loss","Breakeven")))))</f>
        <v/>
      </c>
      <c r="N620" s="24" t="n"/>
      <c r="O620" s="21" t="n"/>
      <c r="P620" s="24" t="n"/>
      <c r="Q620" s="32" t="n"/>
      <c r="R620" s="24" t="n"/>
      <c r="S620" s="21" t="n"/>
      <c r="T620" s="21" t="n"/>
      <c r="U620" s="21" t="n"/>
      <c r="V620" s="24" t="n"/>
      <c r="W620" s="25">
        <f>IF(K620="","",SUM($K$2:K620))</f>
        <v/>
      </c>
      <c r="X620" s="25">
        <f>IF(W620="","",MAX(0,MAX($W$2:W620)))</f>
        <v/>
      </c>
      <c r="Y620" s="25">
        <f>IF(W620="","",W620-X620)</f>
        <v/>
      </c>
      <c r="Z620" s="20">
        <f>IF(A620="","",CHOOSE(WEEKDAY(A620,2),"Mon","Tue","Wed","Thu","Fri","Sat","Sun"))</f>
        <v/>
      </c>
      <c r="AA620" s="26">
        <f>IF(A620="","",DATE(YEAR(A620),MONTH(A620),1))</f>
        <v/>
      </c>
    </row>
    <row r="621">
      <c r="A621" s="27" t="n"/>
      <c r="B621" s="28" t="n"/>
      <c r="C621" s="24" t="n"/>
      <c r="D621" s="24" t="n"/>
      <c r="E621" s="24" t="n"/>
      <c r="F621" s="29" t="n"/>
      <c r="G621" s="29" t="n"/>
      <c r="H621" s="29" t="n"/>
      <c r="I621" s="30" t="n"/>
      <c r="J621" s="31" t="n"/>
      <c r="K621" s="31" t="n"/>
      <c r="L621" s="19">
        <f>IF(OR(K621="",J621="",J621=0),"",K621/J621)</f>
        <v/>
      </c>
      <c r="M621" s="20">
        <f>IF(AND(A621="",C621=""),"",IF(N621="No","Skipped",IF(K621="","Active",IF(K621&gt;0,"Win",IF(K621&lt;0,"Loss","Breakeven")))))</f>
        <v/>
      </c>
      <c r="N621" s="24" t="n"/>
      <c r="O621" s="21" t="n"/>
      <c r="P621" s="24" t="n"/>
      <c r="Q621" s="32" t="n"/>
      <c r="R621" s="24" t="n"/>
      <c r="S621" s="21" t="n"/>
      <c r="T621" s="21" t="n"/>
      <c r="U621" s="21" t="n"/>
      <c r="V621" s="24" t="n"/>
      <c r="W621" s="25">
        <f>IF(K621="","",SUM($K$2:K621))</f>
        <v/>
      </c>
      <c r="X621" s="25">
        <f>IF(W621="","",MAX(0,MAX($W$2:W621)))</f>
        <v/>
      </c>
      <c r="Y621" s="25">
        <f>IF(W621="","",W621-X621)</f>
        <v/>
      </c>
      <c r="Z621" s="20">
        <f>IF(A621="","",CHOOSE(WEEKDAY(A621,2),"Mon","Tue","Wed","Thu","Fri","Sat","Sun"))</f>
        <v/>
      </c>
      <c r="AA621" s="26">
        <f>IF(A621="","",DATE(YEAR(A621),MONTH(A621),1))</f>
        <v/>
      </c>
    </row>
    <row r="622">
      <c r="A622" s="27" t="n"/>
      <c r="B622" s="28" t="n"/>
      <c r="C622" s="24" t="n"/>
      <c r="D622" s="24" t="n"/>
      <c r="E622" s="24" t="n"/>
      <c r="F622" s="29" t="n"/>
      <c r="G622" s="29" t="n"/>
      <c r="H622" s="29" t="n"/>
      <c r="I622" s="30" t="n"/>
      <c r="J622" s="31" t="n"/>
      <c r="K622" s="31" t="n"/>
      <c r="L622" s="19">
        <f>IF(OR(K622="",J622="",J622=0),"",K622/J622)</f>
        <v/>
      </c>
      <c r="M622" s="20">
        <f>IF(AND(A622="",C622=""),"",IF(N622="No","Skipped",IF(K622="","Active",IF(K622&gt;0,"Win",IF(K622&lt;0,"Loss","Breakeven")))))</f>
        <v/>
      </c>
      <c r="N622" s="24" t="n"/>
      <c r="O622" s="21" t="n"/>
      <c r="P622" s="24" t="n"/>
      <c r="Q622" s="32" t="n"/>
      <c r="R622" s="24" t="n"/>
      <c r="S622" s="21" t="n"/>
      <c r="T622" s="21" t="n"/>
      <c r="U622" s="21" t="n"/>
      <c r="V622" s="24" t="n"/>
      <c r="W622" s="25">
        <f>IF(K622="","",SUM($K$2:K622))</f>
        <v/>
      </c>
      <c r="X622" s="25">
        <f>IF(W622="","",MAX(0,MAX($W$2:W622)))</f>
        <v/>
      </c>
      <c r="Y622" s="25">
        <f>IF(W622="","",W622-X622)</f>
        <v/>
      </c>
      <c r="Z622" s="20">
        <f>IF(A622="","",CHOOSE(WEEKDAY(A622,2),"Mon","Tue","Wed","Thu","Fri","Sat","Sun"))</f>
        <v/>
      </c>
      <c r="AA622" s="26">
        <f>IF(A622="","",DATE(YEAR(A622),MONTH(A622),1))</f>
        <v/>
      </c>
    </row>
    <row r="623">
      <c r="A623" s="27" t="n"/>
      <c r="B623" s="28" t="n"/>
      <c r="C623" s="24" t="n"/>
      <c r="D623" s="24" t="n"/>
      <c r="E623" s="24" t="n"/>
      <c r="F623" s="29" t="n"/>
      <c r="G623" s="29" t="n"/>
      <c r="H623" s="29" t="n"/>
      <c r="I623" s="30" t="n"/>
      <c r="J623" s="31" t="n"/>
      <c r="K623" s="31" t="n"/>
      <c r="L623" s="19">
        <f>IF(OR(K623="",J623="",J623=0),"",K623/J623)</f>
        <v/>
      </c>
      <c r="M623" s="20">
        <f>IF(AND(A623="",C623=""),"",IF(N623="No","Skipped",IF(K623="","Active",IF(K623&gt;0,"Win",IF(K623&lt;0,"Loss","Breakeven")))))</f>
        <v/>
      </c>
      <c r="N623" s="24" t="n"/>
      <c r="O623" s="21" t="n"/>
      <c r="P623" s="24" t="n"/>
      <c r="Q623" s="32" t="n"/>
      <c r="R623" s="24" t="n"/>
      <c r="S623" s="21" t="n"/>
      <c r="T623" s="21" t="n"/>
      <c r="U623" s="21" t="n"/>
      <c r="V623" s="24" t="n"/>
      <c r="W623" s="25">
        <f>IF(K623="","",SUM($K$2:K623))</f>
        <v/>
      </c>
      <c r="X623" s="25">
        <f>IF(W623="","",MAX(0,MAX($W$2:W623)))</f>
        <v/>
      </c>
      <c r="Y623" s="25">
        <f>IF(W623="","",W623-X623)</f>
        <v/>
      </c>
      <c r="Z623" s="20">
        <f>IF(A623="","",CHOOSE(WEEKDAY(A623,2),"Mon","Tue","Wed","Thu","Fri","Sat","Sun"))</f>
        <v/>
      </c>
      <c r="AA623" s="26">
        <f>IF(A623="","",DATE(YEAR(A623),MONTH(A623),1))</f>
        <v/>
      </c>
    </row>
    <row r="624">
      <c r="A624" s="27" t="n"/>
      <c r="B624" s="28" t="n"/>
      <c r="C624" s="24" t="n"/>
      <c r="D624" s="24" t="n"/>
      <c r="E624" s="24" t="n"/>
      <c r="F624" s="29" t="n"/>
      <c r="G624" s="29" t="n"/>
      <c r="H624" s="29" t="n"/>
      <c r="I624" s="30" t="n"/>
      <c r="J624" s="31" t="n"/>
      <c r="K624" s="31" t="n"/>
      <c r="L624" s="19">
        <f>IF(OR(K624="",J624="",J624=0),"",K624/J624)</f>
        <v/>
      </c>
      <c r="M624" s="20">
        <f>IF(AND(A624="",C624=""),"",IF(N624="No","Skipped",IF(K624="","Active",IF(K624&gt;0,"Win",IF(K624&lt;0,"Loss","Breakeven")))))</f>
        <v/>
      </c>
      <c r="N624" s="24" t="n"/>
      <c r="O624" s="21" t="n"/>
      <c r="P624" s="24" t="n"/>
      <c r="Q624" s="32" t="n"/>
      <c r="R624" s="24" t="n"/>
      <c r="S624" s="21" t="n"/>
      <c r="T624" s="21" t="n"/>
      <c r="U624" s="21" t="n"/>
      <c r="V624" s="24" t="n"/>
      <c r="W624" s="25">
        <f>IF(K624="","",SUM($K$2:K624))</f>
        <v/>
      </c>
      <c r="X624" s="25">
        <f>IF(W624="","",MAX(0,MAX($W$2:W624)))</f>
        <v/>
      </c>
      <c r="Y624" s="25">
        <f>IF(W624="","",W624-X624)</f>
        <v/>
      </c>
      <c r="Z624" s="20">
        <f>IF(A624="","",CHOOSE(WEEKDAY(A624,2),"Mon","Tue","Wed","Thu","Fri","Sat","Sun"))</f>
        <v/>
      </c>
      <c r="AA624" s="26">
        <f>IF(A624="","",DATE(YEAR(A624),MONTH(A624),1))</f>
        <v/>
      </c>
    </row>
    <row r="625">
      <c r="A625" s="27" t="n"/>
      <c r="B625" s="28" t="n"/>
      <c r="C625" s="24" t="n"/>
      <c r="D625" s="24" t="n"/>
      <c r="E625" s="24" t="n"/>
      <c r="F625" s="29" t="n"/>
      <c r="G625" s="29" t="n"/>
      <c r="H625" s="29" t="n"/>
      <c r="I625" s="30" t="n"/>
      <c r="J625" s="31" t="n"/>
      <c r="K625" s="31" t="n"/>
      <c r="L625" s="19">
        <f>IF(OR(K625="",J625="",J625=0),"",K625/J625)</f>
        <v/>
      </c>
      <c r="M625" s="20">
        <f>IF(AND(A625="",C625=""),"",IF(N625="No","Skipped",IF(K625="","Active",IF(K625&gt;0,"Win",IF(K625&lt;0,"Loss","Breakeven")))))</f>
        <v/>
      </c>
      <c r="N625" s="24" t="n"/>
      <c r="O625" s="21" t="n"/>
      <c r="P625" s="24" t="n"/>
      <c r="Q625" s="32" t="n"/>
      <c r="R625" s="24" t="n"/>
      <c r="S625" s="21" t="n"/>
      <c r="T625" s="21" t="n"/>
      <c r="U625" s="21" t="n"/>
      <c r="V625" s="24" t="n"/>
      <c r="W625" s="25">
        <f>IF(K625="","",SUM($K$2:K625))</f>
        <v/>
      </c>
      <c r="X625" s="25">
        <f>IF(W625="","",MAX(0,MAX($W$2:W625)))</f>
        <v/>
      </c>
      <c r="Y625" s="25">
        <f>IF(W625="","",W625-X625)</f>
        <v/>
      </c>
      <c r="Z625" s="20">
        <f>IF(A625="","",CHOOSE(WEEKDAY(A625,2),"Mon","Tue","Wed","Thu","Fri","Sat","Sun"))</f>
        <v/>
      </c>
      <c r="AA625" s="26">
        <f>IF(A625="","",DATE(YEAR(A625),MONTH(A625),1))</f>
        <v/>
      </c>
    </row>
    <row r="626">
      <c r="A626" s="27" t="n"/>
      <c r="B626" s="28" t="n"/>
      <c r="C626" s="24" t="n"/>
      <c r="D626" s="24" t="n"/>
      <c r="E626" s="24" t="n"/>
      <c r="F626" s="29" t="n"/>
      <c r="G626" s="29" t="n"/>
      <c r="H626" s="29" t="n"/>
      <c r="I626" s="30" t="n"/>
      <c r="J626" s="31" t="n"/>
      <c r="K626" s="31" t="n"/>
      <c r="L626" s="19">
        <f>IF(OR(K626="",J626="",J626=0),"",K626/J626)</f>
        <v/>
      </c>
      <c r="M626" s="20">
        <f>IF(AND(A626="",C626=""),"",IF(N626="No","Skipped",IF(K626="","Active",IF(K626&gt;0,"Win",IF(K626&lt;0,"Loss","Breakeven")))))</f>
        <v/>
      </c>
      <c r="N626" s="24" t="n"/>
      <c r="O626" s="21" t="n"/>
      <c r="P626" s="24" t="n"/>
      <c r="Q626" s="32" t="n"/>
      <c r="R626" s="24" t="n"/>
      <c r="S626" s="21" t="n"/>
      <c r="T626" s="21" t="n"/>
      <c r="U626" s="21" t="n"/>
      <c r="V626" s="24" t="n"/>
      <c r="W626" s="25">
        <f>IF(K626="","",SUM($K$2:K626))</f>
        <v/>
      </c>
      <c r="X626" s="25">
        <f>IF(W626="","",MAX(0,MAX($W$2:W626)))</f>
        <v/>
      </c>
      <c r="Y626" s="25">
        <f>IF(W626="","",W626-X626)</f>
        <v/>
      </c>
      <c r="Z626" s="20">
        <f>IF(A626="","",CHOOSE(WEEKDAY(A626,2),"Mon","Tue","Wed","Thu","Fri","Sat","Sun"))</f>
        <v/>
      </c>
      <c r="AA626" s="26">
        <f>IF(A626="","",DATE(YEAR(A626),MONTH(A626),1))</f>
        <v/>
      </c>
    </row>
    <row r="627">
      <c r="A627" s="27" t="n"/>
      <c r="B627" s="28" t="n"/>
      <c r="C627" s="24" t="n"/>
      <c r="D627" s="24" t="n"/>
      <c r="E627" s="24" t="n"/>
      <c r="F627" s="29" t="n"/>
      <c r="G627" s="29" t="n"/>
      <c r="H627" s="29" t="n"/>
      <c r="I627" s="30" t="n"/>
      <c r="J627" s="31" t="n"/>
      <c r="K627" s="31" t="n"/>
      <c r="L627" s="19">
        <f>IF(OR(K627="",J627="",J627=0),"",K627/J627)</f>
        <v/>
      </c>
      <c r="M627" s="20">
        <f>IF(AND(A627="",C627=""),"",IF(N627="No","Skipped",IF(K627="","Active",IF(K627&gt;0,"Win",IF(K627&lt;0,"Loss","Breakeven")))))</f>
        <v/>
      </c>
      <c r="N627" s="24" t="n"/>
      <c r="O627" s="21" t="n"/>
      <c r="P627" s="24" t="n"/>
      <c r="Q627" s="32" t="n"/>
      <c r="R627" s="24" t="n"/>
      <c r="S627" s="21" t="n"/>
      <c r="T627" s="21" t="n"/>
      <c r="U627" s="21" t="n"/>
      <c r="V627" s="24" t="n"/>
      <c r="W627" s="25">
        <f>IF(K627="","",SUM($K$2:K627))</f>
        <v/>
      </c>
      <c r="X627" s="25">
        <f>IF(W627="","",MAX(0,MAX($W$2:W627)))</f>
        <v/>
      </c>
      <c r="Y627" s="25">
        <f>IF(W627="","",W627-X627)</f>
        <v/>
      </c>
      <c r="Z627" s="20">
        <f>IF(A627="","",CHOOSE(WEEKDAY(A627,2),"Mon","Tue","Wed","Thu","Fri","Sat","Sun"))</f>
        <v/>
      </c>
      <c r="AA627" s="26">
        <f>IF(A627="","",DATE(YEAR(A627),MONTH(A627),1))</f>
        <v/>
      </c>
    </row>
    <row r="628">
      <c r="A628" s="27" t="n"/>
      <c r="B628" s="28" t="n"/>
      <c r="C628" s="24" t="n"/>
      <c r="D628" s="24" t="n"/>
      <c r="E628" s="24" t="n"/>
      <c r="F628" s="29" t="n"/>
      <c r="G628" s="29" t="n"/>
      <c r="H628" s="29" t="n"/>
      <c r="I628" s="30" t="n"/>
      <c r="J628" s="31" t="n"/>
      <c r="K628" s="31" t="n"/>
      <c r="L628" s="19">
        <f>IF(OR(K628="",J628="",J628=0),"",K628/J628)</f>
        <v/>
      </c>
      <c r="M628" s="20">
        <f>IF(AND(A628="",C628=""),"",IF(N628="No","Skipped",IF(K628="","Active",IF(K628&gt;0,"Win",IF(K628&lt;0,"Loss","Breakeven")))))</f>
        <v/>
      </c>
      <c r="N628" s="24" t="n"/>
      <c r="O628" s="21" t="n"/>
      <c r="P628" s="24" t="n"/>
      <c r="Q628" s="32" t="n"/>
      <c r="R628" s="24" t="n"/>
      <c r="S628" s="21" t="n"/>
      <c r="T628" s="21" t="n"/>
      <c r="U628" s="21" t="n"/>
      <c r="V628" s="24" t="n"/>
      <c r="W628" s="25">
        <f>IF(K628="","",SUM($K$2:K628))</f>
        <v/>
      </c>
      <c r="X628" s="25">
        <f>IF(W628="","",MAX(0,MAX($W$2:W628)))</f>
        <v/>
      </c>
      <c r="Y628" s="25">
        <f>IF(W628="","",W628-X628)</f>
        <v/>
      </c>
      <c r="Z628" s="20">
        <f>IF(A628="","",CHOOSE(WEEKDAY(A628,2),"Mon","Tue","Wed","Thu","Fri","Sat","Sun"))</f>
        <v/>
      </c>
      <c r="AA628" s="26">
        <f>IF(A628="","",DATE(YEAR(A628),MONTH(A628),1))</f>
        <v/>
      </c>
    </row>
    <row r="629">
      <c r="A629" s="27" t="n"/>
      <c r="B629" s="28" t="n"/>
      <c r="C629" s="24" t="n"/>
      <c r="D629" s="24" t="n"/>
      <c r="E629" s="24" t="n"/>
      <c r="F629" s="29" t="n"/>
      <c r="G629" s="29" t="n"/>
      <c r="H629" s="29" t="n"/>
      <c r="I629" s="30" t="n"/>
      <c r="J629" s="31" t="n"/>
      <c r="K629" s="31" t="n"/>
      <c r="L629" s="19">
        <f>IF(OR(K629="",J629="",J629=0),"",K629/J629)</f>
        <v/>
      </c>
      <c r="M629" s="20">
        <f>IF(AND(A629="",C629=""),"",IF(N629="No","Skipped",IF(K629="","Active",IF(K629&gt;0,"Win",IF(K629&lt;0,"Loss","Breakeven")))))</f>
        <v/>
      </c>
      <c r="N629" s="24" t="n"/>
      <c r="O629" s="21" t="n"/>
      <c r="P629" s="24" t="n"/>
      <c r="Q629" s="32" t="n"/>
      <c r="R629" s="24" t="n"/>
      <c r="S629" s="21" t="n"/>
      <c r="T629" s="21" t="n"/>
      <c r="U629" s="21" t="n"/>
      <c r="V629" s="24" t="n"/>
      <c r="W629" s="25">
        <f>IF(K629="","",SUM($K$2:K629))</f>
        <v/>
      </c>
      <c r="X629" s="25">
        <f>IF(W629="","",MAX(0,MAX($W$2:W629)))</f>
        <v/>
      </c>
      <c r="Y629" s="25">
        <f>IF(W629="","",W629-X629)</f>
        <v/>
      </c>
      <c r="Z629" s="20">
        <f>IF(A629="","",CHOOSE(WEEKDAY(A629,2),"Mon","Tue","Wed","Thu","Fri","Sat","Sun"))</f>
        <v/>
      </c>
      <c r="AA629" s="26">
        <f>IF(A629="","",DATE(YEAR(A629),MONTH(A629),1))</f>
        <v/>
      </c>
    </row>
    <row r="630">
      <c r="A630" s="27" t="n"/>
      <c r="B630" s="28" t="n"/>
      <c r="C630" s="24" t="n"/>
      <c r="D630" s="24" t="n"/>
      <c r="E630" s="24" t="n"/>
      <c r="F630" s="29" t="n"/>
      <c r="G630" s="29" t="n"/>
      <c r="H630" s="29" t="n"/>
      <c r="I630" s="30" t="n"/>
      <c r="J630" s="31" t="n"/>
      <c r="K630" s="31" t="n"/>
      <c r="L630" s="19">
        <f>IF(OR(K630="",J630="",J630=0),"",K630/J630)</f>
        <v/>
      </c>
      <c r="M630" s="20">
        <f>IF(AND(A630="",C630=""),"",IF(N630="No","Skipped",IF(K630="","Active",IF(K630&gt;0,"Win",IF(K630&lt;0,"Loss","Breakeven")))))</f>
        <v/>
      </c>
      <c r="N630" s="24" t="n"/>
      <c r="O630" s="21" t="n"/>
      <c r="P630" s="24" t="n"/>
      <c r="Q630" s="32" t="n"/>
      <c r="R630" s="24" t="n"/>
      <c r="S630" s="21" t="n"/>
      <c r="T630" s="21" t="n"/>
      <c r="U630" s="21" t="n"/>
      <c r="V630" s="24" t="n"/>
      <c r="W630" s="25">
        <f>IF(K630="","",SUM($K$2:K630))</f>
        <v/>
      </c>
      <c r="X630" s="25">
        <f>IF(W630="","",MAX(0,MAX($W$2:W630)))</f>
        <v/>
      </c>
      <c r="Y630" s="25">
        <f>IF(W630="","",W630-X630)</f>
        <v/>
      </c>
      <c r="Z630" s="20">
        <f>IF(A630="","",CHOOSE(WEEKDAY(A630,2),"Mon","Tue","Wed","Thu","Fri","Sat","Sun"))</f>
        <v/>
      </c>
      <c r="AA630" s="26">
        <f>IF(A630="","",DATE(YEAR(A630),MONTH(A630),1))</f>
        <v/>
      </c>
    </row>
    <row r="631">
      <c r="A631" s="27" t="n"/>
      <c r="B631" s="28" t="n"/>
      <c r="C631" s="24" t="n"/>
      <c r="D631" s="24" t="n"/>
      <c r="E631" s="24" t="n"/>
      <c r="F631" s="29" t="n"/>
      <c r="G631" s="29" t="n"/>
      <c r="H631" s="29" t="n"/>
      <c r="I631" s="30" t="n"/>
      <c r="J631" s="31" t="n"/>
      <c r="K631" s="31" t="n"/>
      <c r="L631" s="19">
        <f>IF(OR(K631="",J631="",J631=0),"",K631/J631)</f>
        <v/>
      </c>
      <c r="M631" s="20">
        <f>IF(AND(A631="",C631=""),"",IF(N631="No","Skipped",IF(K631="","Active",IF(K631&gt;0,"Win",IF(K631&lt;0,"Loss","Breakeven")))))</f>
        <v/>
      </c>
      <c r="N631" s="24" t="n"/>
      <c r="O631" s="21" t="n"/>
      <c r="P631" s="24" t="n"/>
      <c r="Q631" s="32" t="n"/>
      <c r="R631" s="24" t="n"/>
      <c r="S631" s="21" t="n"/>
      <c r="T631" s="21" t="n"/>
      <c r="U631" s="21" t="n"/>
      <c r="V631" s="24" t="n"/>
      <c r="W631" s="25">
        <f>IF(K631="","",SUM($K$2:K631))</f>
        <v/>
      </c>
      <c r="X631" s="25">
        <f>IF(W631="","",MAX(0,MAX($W$2:W631)))</f>
        <v/>
      </c>
      <c r="Y631" s="25">
        <f>IF(W631="","",W631-X631)</f>
        <v/>
      </c>
      <c r="Z631" s="20">
        <f>IF(A631="","",CHOOSE(WEEKDAY(A631,2),"Mon","Tue","Wed","Thu","Fri","Sat","Sun"))</f>
        <v/>
      </c>
      <c r="AA631" s="26">
        <f>IF(A631="","",DATE(YEAR(A631),MONTH(A631),1))</f>
        <v/>
      </c>
    </row>
    <row r="632">
      <c r="A632" s="27" t="n"/>
      <c r="B632" s="28" t="n"/>
      <c r="C632" s="24" t="n"/>
      <c r="D632" s="24" t="n"/>
      <c r="E632" s="24" t="n"/>
      <c r="F632" s="29" t="n"/>
      <c r="G632" s="29" t="n"/>
      <c r="H632" s="29" t="n"/>
      <c r="I632" s="30" t="n"/>
      <c r="J632" s="31" t="n"/>
      <c r="K632" s="31" t="n"/>
      <c r="L632" s="19">
        <f>IF(OR(K632="",J632="",J632=0),"",K632/J632)</f>
        <v/>
      </c>
      <c r="M632" s="20">
        <f>IF(AND(A632="",C632=""),"",IF(N632="No","Skipped",IF(K632="","Active",IF(K632&gt;0,"Win",IF(K632&lt;0,"Loss","Breakeven")))))</f>
        <v/>
      </c>
      <c r="N632" s="24" t="n"/>
      <c r="O632" s="21" t="n"/>
      <c r="P632" s="24" t="n"/>
      <c r="Q632" s="32" t="n"/>
      <c r="R632" s="24" t="n"/>
      <c r="S632" s="21" t="n"/>
      <c r="T632" s="21" t="n"/>
      <c r="U632" s="21" t="n"/>
      <c r="V632" s="24" t="n"/>
      <c r="W632" s="25">
        <f>IF(K632="","",SUM($K$2:K632))</f>
        <v/>
      </c>
      <c r="X632" s="25">
        <f>IF(W632="","",MAX(0,MAX($W$2:W632)))</f>
        <v/>
      </c>
      <c r="Y632" s="25">
        <f>IF(W632="","",W632-X632)</f>
        <v/>
      </c>
      <c r="Z632" s="20">
        <f>IF(A632="","",CHOOSE(WEEKDAY(A632,2),"Mon","Tue","Wed","Thu","Fri","Sat","Sun"))</f>
        <v/>
      </c>
      <c r="AA632" s="26">
        <f>IF(A632="","",DATE(YEAR(A632),MONTH(A632),1))</f>
        <v/>
      </c>
    </row>
    <row r="633">
      <c r="A633" s="27" t="n"/>
      <c r="B633" s="28" t="n"/>
      <c r="C633" s="24" t="n"/>
      <c r="D633" s="24" t="n"/>
      <c r="E633" s="24" t="n"/>
      <c r="F633" s="29" t="n"/>
      <c r="G633" s="29" t="n"/>
      <c r="H633" s="29" t="n"/>
      <c r="I633" s="30" t="n"/>
      <c r="J633" s="31" t="n"/>
      <c r="K633" s="31" t="n"/>
      <c r="L633" s="19">
        <f>IF(OR(K633="",J633="",J633=0),"",K633/J633)</f>
        <v/>
      </c>
      <c r="M633" s="20">
        <f>IF(AND(A633="",C633=""),"",IF(N633="No","Skipped",IF(K633="","Active",IF(K633&gt;0,"Win",IF(K633&lt;0,"Loss","Breakeven")))))</f>
        <v/>
      </c>
      <c r="N633" s="24" t="n"/>
      <c r="O633" s="21" t="n"/>
      <c r="P633" s="24" t="n"/>
      <c r="Q633" s="32" t="n"/>
      <c r="R633" s="24" t="n"/>
      <c r="S633" s="21" t="n"/>
      <c r="T633" s="21" t="n"/>
      <c r="U633" s="21" t="n"/>
      <c r="V633" s="24" t="n"/>
      <c r="W633" s="25">
        <f>IF(K633="","",SUM($K$2:K633))</f>
        <v/>
      </c>
      <c r="X633" s="25">
        <f>IF(W633="","",MAX(0,MAX($W$2:W633)))</f>
        <v/>
      </c>
      <c r="Y633" s="25">
        <f>IF(W633="","",W633-X633)</f>
        <v/>
      </c>
      <c r="Z633" s="20">
        <f>IF(A633="","",CHOOSE(WEEKDAY(A633,2),"Mon","Tue","Wed","Thu","Fri","Sat","Sun"))</f>
        <v/>
      </c>
      <c r="AA633" s="26">
        <f>IF(A633="","",DATE(YEAR(A633),MONTH(A633),1))</f>
        <v/>
      </c>
    </row>
    <row r="634">
      <c r="A634" s="27" t="n"/>
      <c r="B634" s="28" t="n"/>
      <c r="C634" s="24" t="n"/>
      <c r="D634" s="24" t="n"/>
      <c r="E634" s="24" t="n"/>
      <c r="F634" s="29" t="n"/>
      <c r="G634" s="29" t="n"/>
      <c r="H634" s="29" t="n"/>
      <c r="I634" s="30" t="n"/>
      <c r="J634" s="31" t="n"/>
      <c r="K634" s="31" t="n"/>
      <c r="L634" s="19">
        <f>IF(OR(K634="",J634="",J634=0),"",K634/J634)</f>
        <v/>
      </c>
      <c r="M634" s="20">
        <f>IF(AND(A634="",C634=""),"",IF(N634="No","Skipped",IF(K634="","Active",IF(K634&gt;0,"Win",IF(K634&lt;0,"Loss","Breakeven")))))</f>
        <v/>
      </c>
      <c r="N634" s="24" t="n"/>
      <c r="O634" s="21" t="n"/>
      <c r="P634" s="24" t="n"/>
      <c r="Q634" s="32" t="n"/>
      <c r="R634" s="24" t="n"/>
      <c r="S634" s="21" t="n"/>
      <c r="T634" s="21" t="n"/>
      <c r="U634" s="21" t="n"/>
      <c r="V634" s="24" t="n"/>
      <c r="W634" s="25">
        <f>IF(K634="","",SUM($K$2:K634))</f>
        <v/>
      </c>
      <c r="X634" s="25">
        <f>IF(W634="","",MAX(0,MAX($W$2:W634)))</f>
        <v/>
      </c>
      <c r="Y634" s="25">
        <f>IF(W634="","",W634-X634)</f>
        <v/>
      </c>
      <c r="Z634" s="20">
        <f>IF(A634="","",CHOOSE(WEEKDAY(A634,2),"Mon","Tue","Wed","Thu","Fri","Sat","Sun"))</f>
        <v/>
      </c>
      <c r="AA634" s="26">
        <f>IF(A634="","",DATE(YEAR(A634),MONTH(A634),1))</f>
        <v/>
      </c>
    </row>
    <row r="635">
      <c r="A635" s="27" t="n"/>
      <c r="B635" s="28" t="n"/>
      <c r="C635" s="24" t="n"/>
      <c r="D635" s="24" t="n"/>
      <c r="E635" s="24" t="n"/>
      <c r="F635" s="29" t="n"/>
      <c r="G635" s="29" t="n"/>
      <c r="H635" s="29" t="n"/>
      <c r="I635" s="30" t="n"/>
      <c r="J635" s="31" t="n"/>
      <c r="K635" s="31" t="n"/>
      <c r="L635" s="19">
        <f>IF(OR(K635="",J635="",J635=0),"",K635/J635)</f>
        <v/>
      </c>
      <c r="M635" s="20">
        <f>IF(AND(A635="",C635=""),"",IF(N635="No","Skipped",IF(K635="","Active",IF(K635&gt;0,"Win",IF(K635&lt;0,"Loss","Breakeven")))))</f>
        <v/>
      </c>
      <c r="N635" s="24" t="n"/>
      <c r="O635" s="21" t="n"/>
      <c r="P635" s="24" t="n"/>
      <c r="Q635" s="32" t="n"/>
      <c r="R635" s="24" t="n"/>
      <c r="S635" s="21" t="n"/>
      <c r="T635" s="21" t="n"/>
      <c r="U635" s="21" t="n"/>
      <c r="V635" s="24" t="n"/>
      <c r="W635" s="25">
        <f>IF(K635="","",SUM($K$2:K635))</f>
        <v/>
      </c>
      <c r="X635" s="25">
        <f>IF(W635="","",MAX(0,MAX($W$2:W635)))</f>
        <v/>
      </c>
      <c r="Y635" s="25">
        <f>IF(W635="","",W635-X635)</f>
        <v/>
      </c>
      <c r="Z635" s="20">
        <f>IF(A635="","",CHOOSE(WEEKDAY(A635,2),"Mon","Tue","Wed","Thu","Fri","Sat","Sun"))</f>
        <v/>
      </c>
      <c r="AA635" s="26">
        <f>IF(A635="","",DATE(YEAR(A635),MONTH(A635),1))</f>
        <v/>
      </c>
    </row>
    <row r="636">
      <c r="A636" s="27" t="n"/>
      <c r="B636" s="28" t="n"/>
      <c r="C636" s="24" t="n"/>
      <c r="D636" s="24" t="n"/>
      <c r="E636" s="24" t="n"/>
      <c r="F636" s="29" t="n"/>
      <c r="G636" s="29" t="n"/>
      <c r="H636" s="29" t="n"/>
      <c r="I636" s="30" t="n"/>
      <c r="J636" s="31" t="n"/>
      <c r="K636" s="31" t="n"/>
      <c r="L636" s="19">
        <f>IF(OR(K636="",J636="",J636=0),"",K636/J636)</f>
        <v/>
      </c>
      <c r="M636" s="20">
        <f>IF(AND(A636="",C636=""),"",IF(N636="No","Skipped",IF(K636="","Active",IF(K636&gt;0,"Win",IF(K636&lt;0,"Loss","Breakeven")))))</f>
        <v/>
      </c>
      <c r="N636" s="24" t="n"/>
      <c r="O636" s="21" t="n"/>
      <c r="P636" s="24" t="n"/>
      <c r="Q636" s="32" t="n"/>
      <c r="R636" s="24" t="n"/>
      <c r="S636" s="21" t="n"/>
      <c r="T636" s="21" t="n"/>
      <c r="U636" s="21" t="n"/>
      <c r="V636" s="24" t="n"/>
      <c r="W636" s="25">
        <f>IF(K636="","",SUM($K$2:K636))</f>
        <v/>
      </c>
      <c r="X636" s="25">
        <f>IF(W636="","",MAX(0,MAX($W$2:W636)))</f>
        <v/>
      </c>
      <c r="Y636" s="25">
        <f>IF(W636="","",W636-X636)</f>
        <v/>
      </c>
      <c r="Z636" s="20">
        <f>IF(A636="","",CHOOSE(WEEKDAY(A636,2),"Mon","Tue","Wed","Thu","Fri","Sat","Sun"))</f>
        <v/>
      </c>
      <c r="AA636" s="26">
        <f>IF(A636="","",DATE(YEAR(A636),MONTH(A636),1))</f>
        <v/>
      </c>
    </row>
    <row r="637">
      <c r="A637" s="27" t="n"/>
      <c r="B637" s="28" t="n"/>
      <c r="C637" s="24" t="n"/>
      <c r="D637" s="24" t="n"/>
      <c r="E637" s="24" t="n"/>
      <c r="F637" s="29" t="n"/>
      <c r="G637" s="29" t="n"/>
      <c r="H637" s="29" t="n"/>
      <c r="I637" s="30" t="n"/>
      <c r="J637" s="31" t="n"/>
      <c r="K637" s="31" t="n"/>
      <c r="L637" s="19">
        <f>IF(OR(K637="",J637="",J637=0),"",K637/J637)</f>
        <v/>
      </c>
      <c r="M637" s="20">
        <f>IF(AND(A637="",C637=""),"",IF(N637="No","Skipped",IF(K637="","Active",IF(K637&gt;0,"Win",IF(K637&lt;0,"Loss","Breakeven")))))</f>
        <v/>
      </c>
      <c r="N637" s="24" t="n"/>
      <c r="O637" s="21" t="n"/>
      <c r="P637" s="24" t="n"/>
      <c r="Q637" s="32" t="n"/>
      <c r="R637" s="24" t="n"/>
      <c r="S637" s="21" t="n"/>
      <c r="T637" s="21" t="n"/>
      <c r="U637" s="21" t="n"/>
      <c r="V637" s="24" t="n"/>
      <c r="W637" s="25">
        <f>IF(K637="","",SUM($K$2:K637))</f>
        <v/>
      </c>
      <c r="X637" s="25">
        <f>IF(W637="","",MAX(0,MAX($W$2:W637)))</f>
        <v/>
      </c>
      <c r="Y637" s="25">
        <f>IF(W637="","",W637-X637)</f>
        <v/>
      </c>
      <c r="Z637" s="20">
        <f>IF(A637="","",CHOOSE(WEEKDAY(A637,2),"Mon","Tue","Wed","Thu","Fri","Sat","Sun"))</f>
        <v/>
      </c>
      <c r="AA637" s="26">
        <f>IF(A637="","",DATE(YEAR(A637),MONTH(A637),1))</f>
        <v/>
      </c>
    </row>
    <row r="638">
      <c r="A638" s="27" t="n"/>
      <c r="B638" s="28" t="n"/>
      <c r="C638" s="24" t="n"/>
      <c r="D638" s="24" t="n"/>
      <c r="E638" s="24" t="n"/>
      <c r="F638" s="29" t="n"/>
      <c r="G638" s="29" t="n"/>
      <c r="H638" s="29" t="n"/>
      <c r="I638" s="30" t="n"/>
      <c r="J638" s="31" t="n"/>
      <c r="K638" s="31" t="n"/>
      <c r="L638" s="19">
        <f>IF(OR(K638="",J638="",J638=0),"",K638/J638)</f>
        <v/>
      </c>
      <c r="M638" s="20">
        <f>IF(AND(A638="",C638=""),"",IF(N638="No","Skipped",IF(K638="","Active",IF(K638&gt;0,"Win",IF(K638&lt;0,"Loss","Breakeven")))))</f>
        <v/>
      </c>
      <c r="N638" s="24" t="n"/>
      <c r="O638" s="21" t="n"/>
      <c r="P638" s="24" t="n"/>
      <c r="Q638" s="32" t="n"/>
      <c r="R638" s="24" t="n"/>
      <c r="S638" s="21" t="n"/>
      <c r="T638" s="21" t="n"/>
      <c r="U638" s="21" t="n"/>
      <c r="V638" s="24" t="n"/>
      <c r="W638" s="25">
        <f>IF(K638="","",SUM($K$2:K638))</f>
        <v/>
      </c>
      <c r="X638" s="25">
        <f>IF(W638="","",MAX(0,MAX($W$2:W638)))</f>
        <v/>
      </c>
      <c r="Y638" s="25">
        <f>IF(W638="","",W638-X638)</f>
        <v/>
      </c>
      <c r="Z638" s="20">
        <f>IF(A638="","",CHOOSE(WEEKDAY(A638,2),"Mon","Tue","Wed","Thu","Fri","Sat","Sun"))</f>
        <v/>
      </c>
      <c r="AA638" s="26">
        <f>IF(A638="","",DATE(YEAR(A638),MONTH(A638),1))</f>
        <v/>
      </c>
    </row>
    <row r="639">
      <c r="A639" s="27" t="n"/>
      <c r="B639" s="28" t="n"/>
      <c r="C639" s="24" t="n"/>
      <c r="D639" s="24" t="n"/>
      <c r="E639" s="24" t="n"/>
      <c r="F639" s="29" t="n"/>
      <c r="G639" s="29" t="n"/>
      <c r="H639" s="29" t="n"/>
      <c r="I639" s="30" t="n"/>
      <c r="J639" s="31" t="n"/>
      <c r="K639" s="31" t="n"/>
      <c r="L639" s="19">
        <f>IF(OR(K639="",J639="",J639=0),"",K639/J639)</f>
        <v/>
      </c>
      <c r="M639" s="20">
        <f>IF(AND(A639="",C639=""),"",IF(N639="No","Skipped",IF(K639="","Active",IF(K639&gt;0,"Win",IF(K639&lt;0,"Loss","Breakeven")))))</f>
        <v/>
      </c>
      <c r="N639" s="24" t="n"/>
      <c r="O639" s="21" t="n"/>
      <c r="P639" s="24" t="n"/>
      <c r="Q639" s="32" t="n"/>
      <c r="R639" s="24" t="n"/>
      <c r="S639" s="21" t="n"/>
      <c r="T639" s="21" t="n"/>
      <c r="U639" s="21" t="n"/>
      <c r="V639" s="24" t="n"/>
      <c r="W639" s="25">
        <f>IF(K639="","",SUM($K$2:K639))</f>
        <v/>
      </c>
      <c r="X639" s="25">
        <f>IF(W639="","",MAX(0,MAX($W$2:W639)))</f>
        <v/>
      </c>
      <c r="Y639" s="25">
        <f>IF(W639="","",W639-X639)</f>
        <v/>
      </c>
      <c r="Z639" s="20">
        <f>IF(A639="","",CHOOSE(WEEKDAY(A639,2),"Mon","Tue","Wed","Thu","Fri","Sat","Sun"))</f>
        <v/>
      </c>
      <c r="AA639" s="26">
        <f>IF(A639="","",DATE(YEAR(A639),MONTH(A639),1))</f>
        <v/>
      </c>
    </row>
    <row r="640">
      <c r="A640" s="27" t="n"/>
      <c r="B640" s="28" t="n"/>
      <c r="C640" s="24" t="n"/>
      <c r="D640" s="24" t="n"/>
      <c r="E640" s="24" t="n"/>
      <c r="F640" s="29" t="n"/>
      <c r="G640" s="29" t="n"/>
      <c r="H640" s="29" t="n"/>
      <c r="I640" s="30" t="n"/>
      <c r="J640" s="31" t="n"/>
      <c r="K640" s="31" t="n"/>
      <c r="L640" s="19">
        <f>IF(OR(K640="",J640="",J640=0),"",K640/J640)</f>
        <v/>
      </c>
      <c r="M640" s="20">
        <f>IF(AND(A640="",C640=""),"",IF(N640="No","Skipped",IF(K640="","Active",IF(K640&gt;0,"Win",IF(K640&lt;0,"Loss","Breakeven")))))</f>
        <v/>
      </c>
      <c r="N640" s="24" t="n"/>
      <c r="O640" s="21" t="n"/>
      <c r="P640" s="24" t="n"/>
      <c r="Q640" s="32" t="n"/>
      <c r="R640" s="24" t="n"/>
      <c r="S640" s="21" t="n"/>
      <c r="T640" s="21" t="n"/>
      <c r="U640" s="21" t="n"/>
      <c r="V640" s="24" t="n"/>
      <c r="W640" s="25">
        <f>IF(K640="","",SUM($K$2:K640))</f>
        <v/>
      </c>
      <c r="X640" s="25">
        <f>IF(W640="","",MAX(0,MAX($W$2:W640)))</f>
        <v/>
      </c>
      <c r="Y640" s="25">
        <f>IF(W640="","",W640-X640)</f>
        <v/>
      </c>
      <c r="Z640" s="20">
        <f>IF(A640="","",CHOOSE(WEEKDAY(A640,2),"Mon","Tue","Wed","Thu","Fri","Sat","Sun"))</f>
        <v/>
      </c>
      <c r="AA640" s="26">
        <f>IF(A640="","",DATE(YEAR(A640),MONTH(A640),1))</f>
        <v/>
      </c>
    </row>
    <row r="641">
      <c r="A641" s="27" t="n"/>
      <c r="B641" s="28" t="n"/>
      <c r="C641" s="24" t="n"/>
      <c r="D641" s="24" t="n"/>
      <c r="E641" s="24" t="n"/>
      <c r="F641" s="29" t="n"/>
      <c r="G641" s="29" t="n"/>
      <c r="H641" s="29" t="n"/>
      <c r="I641" s="30" t="n"/>
      <c r="J641" s="31" t="n"/>
      <c r="K641" s="31" t="n"/>
      <c r="L641" s="19">
        <f>IF(OR(K641="",J641="",J641=0),"",K641/J641)</f>
        <v/>
      </c>
      <c r="M641" s="20">
        <f>IF(AND(A641="",C641=""),"",IF(N641="No","Skipped",IF(K641="","Active",IF(K641&gt;0,"Win",IF(K641&lt;0,"Loss","Breakeven")))))</f>
        <v/>
      </c>
      <c r="N641" s="24" t="n"/>
      <c r="O641" s="21" t="n"/>
      <c r="P641" s="24" t="n"/>
      <c r="Q641" s="32" t="n"/>
      <c r="R641" s="24" t="n"/>
      <c r="S641" s="21" t="n"/>
      <c r="T641" s="21" t="n"/>
      <c r="U641" s="21" t="n"/>
      <c r="V641" s="24" t="n"/>
      <c r="W641" s="25">
        <f>IF(K641="","",SUM($K$2:K641))</f>
        <v/>
      </c>
      <c r="X641" s="25">
        <f>IF(W641="","",MAX(0,MAX($W$2:W641)))</f>
        <v/>
      </c>
      <c r="Y641" s="25">
        <f>IF(W641="","",W641-X641)</f>
        <v/>
      </c>
      <c r="Z641" s="20">
        <f>IF(A641="","",CHOOSE(WEEKDAY(A641,2),"Mon","Tue","Wed","Thu","Fri","Sat","Sun"))</f>
        <v/>
      </c>
      <c r="AA641" s="26">
        <f>IF(A641="","",DATE(YEAR(A641),MONTH(A641),1))</f>
        <v/>
      </c>
    </row>
    <row r="642">
      <c r="A642" s="27" t="n"/>
      <c r="B642" s="28" t="n"/>
      <c r="C642" s="24" t="n"/>
      <c r="D642" s="24" t="n"/>
      <c r="E642" s="24" t="n"/>
      <c r="F642" s="29" t="n"/>
      <c r="G642" s="29" t="n"/>
      <c r="H642" s="29" t="n"/>
      <c r="I642" s="30" t="n"/>
      <c r="J642" s="31" t="n"/>
      <c r="K642" s="31" t="n"/>
      <c r="L642" s="19">
        <f>IF(OR(K642="",J642="",J642=0),"",K642/J642)</f>
        <v/>
      </c>
      <c r="M642" s="20">
        <f>IF(AND(A642="",C642=""),"",IF(N642="No","Skipped",IF(K642="","Active",IF(K642&gt;0,"Win",IF(K642&lt;0,"Loss","Breakeven")))))</f>
        <v/>
      </c>
      <c r="N642" s="24" t="n"/>
      <c r="O642" s="21" t="n"/>
      <c r="P642" s="24" t="n"/>
      <c r="Q642" s="32" t="n"/>
      <c r="R642" s="24" t="n"/>
      <c r="S642" s="21" t="n"/>
      <c r="T642" s="21" t="n"/>
      <c r="U642" s="21" t="n"/>
      <c r="V642" s="24" t="n"/>
      <c r="W642" s="25">
        <f>IF(K642="","",SUM($K$2:K642))</f>
        <v/>
      </c>
      <c r="X642" s="25">
        <f>IF(W642="","",MAX(0,MAX($W$2:W642)))</f>
        <v/>
      </c>
      <c r="Y642" s="25">
        <f>IF(W642="","",W642-X642)</f>
        <v/>
      </c>
      <c r="Z642" s="20">
        <f>IF(A642="","",CHOOSE(WEEKDAY(A642,2),"Mon","Tue","Wed","Thu","Fri","Sat","Sun"))</f>
        <v/>
      </c>
      <c r="AA642" s="26">
        <f>IF(A642="","",DATE(YEAR(A642),MONTH(A642),1))</f>
        <v/>
      </c>
    </row>
    <row r="643">
      <c r="A643" s="27" t="n"/>
      <c r="B643" s="28" t="n"/>
      <c r="C643" s="24" t="n"/>
      <c r="D643" s="24" t="n"/>
      <c r="E643" s="24" t="n"/>
      <c r="F643" s="29" t="n"/>
      <c r="G643" s="29" t="n"/>
      <c r="H643" s="29" t="n"/>
      <c r="I643" s="30" t="n"/>
      <c r="J643" s="31" t="n"/>
      <c r="K643" s="31" t="n"/>
      <c r="L643" s="19">
        <f>IF(OR(K643="",J643="",J643=0),"",K643/J643)</f>
        <v/>
      </c>
      <c r="M643" s="20">
        <f>IF(AND(A643="",C643=""),"",IF(N643="No","Skipped",IF(K643="","Active",IF(K643&gt;0,"Win",IF(K643&lt;0,"Loss","Breakeven")))))</f>
        <v/>
      </c>
      <c r="N643" s="24" t="n"/>
      <c r="O643" s="21" t="n"/>
      <c r="P643" s="24" t="n"/>
      <c r="Q643" s="32" t="n"/>
      <c r="R643" s="24" t="n"/>
      <c r="S643" s="21" t="n"/>
      <c r="T643" s="21" t="n"/>
      <c r="U643" s="21" t="n"/>
      <c r="V643" s="24" t="n"/>
      <c r="W643" s="25">
        <f>IF(K643="","",SUM($K$2:K643))</f>
        <v/>
      </c>
      <c r="X643" s="25">
        <f>IF(W643="","",MAX(0,MAX($W$2:W643)))</f>
        <v/>
      </c>
      <c r="Y643" s="25">
        <f>IF(W643="","",W643-X643)</f>
        <v/>
      </c>
      <c r="Z643" s="20">
        <f>IF(A643="","",CHOOSE(WEEKDAY(A643,2),"Mon","Tue","Wed","Thu","Fri","Sat","Sun"))</f>
        <v/>
      </c>
      <c r="AA643" s="26">
        <f>IF(A643="","",DATE(YEAR(A643),MONTH(A643),1))</f>
        <v/>
      </c>
    </row>
    <row r="644">
      <c r="A644" s="27" t="n"/>
      <c r="B644" s="28" t="n"/>
      <c r="C644" s="24" t="n"/>
      <c r="D644" s="24" t="n"/>
      <c r="E644" s="24" t="n"/>
      <c r="F644" s="29" t="n"/>
      <c r="G644" s="29" t="n"/>
      <c r="H644" s="29" t="n"/>
      <c r="I644" s="30" t="n"/>
      <c r="J644" s="31" t="n"/>
      <c r="K644" s="31" t="n"/>
      <c r="L644" s="19">
        <f>IF(OR(K644="",J644="",J644=0),"",K644/J644)</f>
        <v/>
      </c>
      <c r="M644" s="20">
        <f>IF(AND(A644="",C644=""),"",IF(N644="No","Skipped",IF(K644="","Active",IF(K644&gt;0,"Win",IF(K644&lt;0,"Loss","Breakeven")))))</f>
        <v/>
      </c>
      <c r="N644" s="24" t="n"/>
      <c r="O644" s="21" t="n"/>
      <c r="P644" s="24" t="n"/>
      <c r="Q644" s="32" t="n"/>
      <c r="R644" s="24" t="n"/>
      <c r="S644" s="21" t="n"/>
      <c r="T644" s="21" t="n"/>
      <c r="U644" s="21" t="n"/>
      <c r="V644" s="24" t="n"/>
      <c r="W644" s="25">
        <f>IF(K644="","",SUM($K$2:K644))</f>
        <v/>
      </c>
      <c r="X644" s="25">
        <f>IF(W644="","",MAX(0,MAX($W$2:W644)))</f>
        <v/>
      </c>
      <c r="Y644" s="25">
        <f>IF(W644="","",W644-X644)</f>
        <v/>
      </c>
      <c r="Z644" s="20">
        <f>IF(A644="","",CHOOSE(WEEKDAY(A644,2),"Mon","Tue","Wed","Thu","Fri","Sat","Sun"))</f>
        <v/>
      </c>
      <c r="AA644" s="26">
        <f>IF(A644="","",DATE(YEAR(A644),MONTH(A644),1))</f>
        <v/>
      </c>
    </row>
    <row r="645">
      <c r="A645" s="27" t="n"/>
      <c r="B645" s="28" t="n"/>
      <c r="C645" s="24" t="n"/>
      <c r="D645" s="24" t="n"/>
      <c r="E645" s="24" t="n"/>
      <c r="F645" s="29" t="n"/>
      <c r="G645" s="29" t="n"/>
      <c r="H645" s="29" t="n"/>
      <c r="I645" s="30" t="n"/>
      <c r="J645" s="31" t="n"/>
      <c r="K645" s="31" t="n"/>
      <c r="L645" s="19">
        <f>IF(OR(K645="",J645="",J645=0),"",K645/J645)</f>
        <v/>
      </c>
      <c r="M645" s="20">
        <f>IF(AND(A645="",C645=""),"",IF(N645="No","Skipped",IF(K645="","Active",IF(K645&gt;0,"Win",IF(K645&lt;0,"Loss","Breakeven")))))</f>
        <v/>
      </c>
      <c r="N645" s="24" t="n"/>
      <c r="O645" s="21" t="n"/>
      <c r="P645" s="24" t="n"/>
      <c r="Q645" s="32" t="n"/>
      <c r="R645" s="24" t="n"/>
      <c r="S645" s="21" t="n"/>
      <c r="T645" s="21" t="n"/>
      <c r="U645" s="21" t="n"/>
      <c r="V645" s="24" t="n"/>
      <c r="W645" s="25">
        <f>IF(K645="","",SUM($K$2:K645))</f>
        <v/>
      </c>
      <c r="X645" s="25">
        <f>IF(W645="","",MAX(0,MAX($W$2:W645)))</f>
        <v/>
      </c>
      <c r="Y645" s="25">
        <f>IF(W645="","",W645-X645)</f>
        <v/>
      </c>
      <c r="Z645" s="20">
        <f>IF(A645="","",CHOOSE(WEEKDAY(A645,2),"Mon","Tue","Wed","Thu","Fri","Sat","Sun"))</f>
        <v/>
      </c>
      <c r="AA645" s="26">
        <f>IF(A645="","",DATE(YEAR(A645),MONTH(A645),1))</f>
        <v/>
      </c>
    </row>
    <row r="646">
      <c r="A646" s="27" t="n"/>
      <c r="B646" s="28" t="n"/>
      <c r="C646" s="24" t="n"/>
      <c r="D646" s="24" t="n"/>
      <c r="E646" s="24" t="n"/>
      <c r="F646" s="29" t="n"/>
      <c r="G646" s="29" t="n"/>
      <c r="H646" s="29" t="n"/>
      <c r="I646" s="30" t="n"/>
      <c r="J646" s="31" t="n"/>
      <c r="K646" s="31" t="n"/>
      <c r="L646" s="19">
        <f>IF(OR(K646="",J646="",J646=0),"",K646/J646)</f>
        <v/>
      </c>
      <c r="M646" s="20">
        <f>IF(AND(A646="",C646=""),"",IF(N646="No","Skipped",IF(K646="","Active",IF(K646&gt;0,"Win",IF(K646&lt;0,"Loss","Breakeven")))))</f>
        <v/>
      </c>
      <c r="N646" s="24" t="n"/>
      <c r="O646" s="21" t="n"/>
      <c r="P646" s="24" t="n"/>
      <c r="Q646" s="32" t="n"/>
      <c r="R646" s="24" t="n"/>
      <c r="S646" s="21" t="n"/>
      <c r="T646" s="21" t="n"/>
      <c r="U646" s="21" t="n"/>
      <c r="V646" s="24" t="n"/>
      <c r="W646" s="25">
        <f>IF(K646="","",SUM($K$2:K646))</f>
        <v/>
      </c>
      <c r="X646" s="25">
        <f>IF(W646="","",MAX(0,MAX($W$2:W646)))</f>
        <v/>
      </c>
      <c r="Y646" s="25">
        <f>IF(W646="","",W646-X646)</f>
        <v/>
      </c>
      <c r="Z646" s="20">
        <f>IF(A646="","",CHOOSE(WEEKDAY(A646,2),"Mon","Tue","Wed","Thu","Fri","Sat","Sun"))</f>
        <v/>
      </c>
      <c r="AA646" s="26">
        <f>IF(A646="","",DATE(YEAR(A646),MONTH(A646),1))</f>
        <v/>
      </c>
    </row>
    <row r="647">
      <c r="A647" s="27" t="n"/>
      <c r="B647" s="28" t="n"/>
      <c r="C647" s="24" t="n"/>
      <c r="D647" s="24" t="n"/>
      <c r="E647" s="24" t="n"/>
      <c r="F647" s="29" t="n"/>
      <c r="G647" s="29" t="n"/>
      <c r="H647" s="29" t="n"/>
      <c r="I647" s="30" t="n"/>
      <c r="J647" s="31" t="n"/>
      <c r="K647" s="31" t="n"/>
      <c r="L647" s="19">
        <f>IF(OR(K647="",J647="",J647=0),"",K647/J647)</f>
        <v/>
      </c>
      <c r="M647" s="20">
        <f>IF(AND(A647="",C647=""),"",IF(N647="No","Skipped",IF(K647="","Active",IF(K647&gt;0,"Win",IF(K647&lt;0,"Loss","Breakeven")))))</f>
        <v/>
      </c>
      <c r="N647" s="24" t="n"/>
      <c r="O647" s="21" t="n"/>
      <c r="P647" s="24" t="n"/>
      <c r="Q647" s="32" t="n"/>
      <c r="R647" s="24" t="n"/>
      <c r="S647" s="21" t="n"/>
      <c r="T647" s="21" t="n"/>
      <c r="U647" s="21" t="n"/>
      <c r="V647" s="24" t="n"/>
      <c r="W647" s="25">
        <f>IF(K647="","",SUM($K$2:K647))</f>
        <v/>
      </c>
      <c r="X647" s="25">
        <f>IF(W647="","",MAX(0,MAX($W$2:W647)))</f>
        <v/>
      </c>
      <c r="Y647" s="25">
        <f>IF(W647="","",W647-X647)</f>
        <v/>
      </c>
      <c r="Z647" s="20">
        <f>IF(A647="","",CHOOSE(WEEKDAY(A647,2),"Mon","Tue","Wed","Thu","Fri","Sat","Sun"))</f>
        <v/>
      </c>
      <c r="AA647" s="26">
        <f>IF(A647="","",DATE(YEAR(A647),MONTH(A647),1))</f>
        <v/>
      </c>
    </row>
    <row r="648">
      <c r="A648" s="27" t="n"/>
      <c r="B648" s="28" t="n"/>
      <c r="C648" s="24" t="n"/>
      <c r="D648" s="24" t="n"/>
      <c r="E648" s="24" t="n"/>
      <c r="F648" s="29" t="n"/>
      <c r="G648" s="29" t="n"/>
      <c r="H648" s="29" t="n"/>
      <c r="I648" s="30" t="n"/>
      <c r="J648" s="31" t="n"/>
      <c r="K648" s="31" t="n"/>
      <c r="L648" s="19">
        <f>IF(OR(K648="",J648="",J648=0),"",K648/J648)</f>
        <v/>
      </c>
      <c r="M648" s="20">
        <f>IF(AND(A648="",C648=""),"",IF(N648="No","Skipped",IF(K648="","Active",IF(K648&gt;0,"Win",IF(K648&lt;0,"Loss","Breakeven")))))</f>
        <v/>
      </c>
      <c r="N648" s="24" t="n"/>
      <c r="O648" s="21" t="n"/>
      <c r="P648" s="24" t="n"/>
      <c r="Q648" s="32" t="n"/>
      <c r="R648" s="24" t="n"/>
      <c r="S648" s="21" t="n"/>
      <c r="T648" s="21" t="n"/>
      <c r="U648" s="21" t="n"/>
      <c r="V648" s="24" t="n"/>
      <c r="W648" s="25">
        <f>IF(K648="","",SUM($K$2:K648))</f>
        <v/>
      </c>
      <c r="X648" s="25">
        <f>IF(W648="","",MAX(0,MAX($W$2:W648)))</f>
        <v/>
      </c>
      <c r="Y648" s="25">
        <f>IF(W648="","",W648-X648)</f>
        <v/>
      </c>
      <c r="Z648" s="20">
        <f>IF(A648="","",CHOOSE(WEEKDAY(A648,2),"Mon","Tue","Wed","Thu","Fri","Sat","Sun"))</f>
        <v/>
      </c>
      <c r="AA648" s="26">
        <f>IF(A648="","",DATE(YEAR(A648),MONTH(A648),1))</f>
        <v/>
      </c>
    </row>
    <row r="649">
      <c r="A649" s="27" t="n"/>
      <c r="B649" s="28" t="n"/>
      <c r="C649" s="24" t="n"/>
      <c r="D649" s="24" t="n"/>
      <c r="E649" s="24" t="n"/>
      <c r="F649" s="29" t="n"/>
      <c r="G649" s="29" t="n"/>
      <c r="H649" s="29" t="n"/>
      <c r="I649" s="30" t="n"/>
      <c r="J649" s="31" t="n"/>
      <c r="K649" s="31" t="n"/>
      <c r="L649" s="19">
        <f>IF(OR(K649="",J649="",J649=0),"",K649/J649)</f>
        <v/>
      </c>
      <c r="M649" s="20">
        <f>IF(AND(A649="",C649=""),"",IF(N649="No","Skipped",IF(K649="","Active",IF(K649&gt;0,"Win",IF(K649&lt;0,"Loss","Breakeven")))))</f>
        <v/>
      </c>
      <c r="N649" s="24" t="n"/>
      <c r="O649" s="21" t="n"/>
      <c r="P649" s="24" t="n"/>
      <c r="Q649" s="32" t="n"/>
      <c r="R649" s="24" t="n"/>
      <c r="S649" s="21" t="n"/>
      <c r="T649" s="21" t="n"/>
      <c r="U649" s="21" t="n"/>
      <c r="V649" s="24" t="n"/>
      <c r="W649" s="25">
        <f>IF(K649="","",SUM($K$2:K649))</f>
        <v/>
      </c>
      <c r="X649" s="25">
        <f>IF(W649="","",MAX(0,MAX($W$2:W649)))</f>
        <v/>
      </c>
      <c r="Y649" s="25">
        <f>IF(W649="","",W649-X649)</f>
        <v/>
      </c>
      <c r="Z649" s="20">
        <f>IF(A649="","",CHOOSE(WEEKDAY(A649,2),"Mon","Tue","Wed","Thu","Fri","Sat","Sun"))</f>
        <v/>
      </c>
      <c r="AA649" s="26">
        <f>IF(A649="","",DATE(YEAR(A649),MONTH(A649),1))</f>
        <v/>
      </c>
    </row>
    <row r="650">
      <c r="A650" s="27" t="n"/>
      <c r="B650" s="28" t="n"/>
      <c r="C650" s="24" t="n"/>
      <c r="D650" s="24" t="n"/>
      <c r="E650" s="24" t="n"/>
      <c r="F650" s="29" t="n"/>
      <c r="G650" s="29" t="n"/>
      <c r="H650" s="29" t="n"/>
      <c r="I650" s="30" t="n"/>
      <c r="J650" s="31" t="n"/>
      <c r="K650" s="31" t="n"/>
      <c r="L650" s="19">
        <f>IF(OR(K650="",J650="",J650=0),"",K650/J650)</f>
        <v/>
      </c>
      <c r="M650" s="20">
        <f>IF(AND(A650="",C650=""),"",IF(N650="No","Skipped",IF(K650="","Active",IF(K650&gt;0,"Win",IF(K650&lt;0,"Loss","Breakeven")))))</f>
        <v/>
      </c>
      <c r="N650" s="24" t="n"/>
      <c r="O650" s="21" t="n"/>
      <c r="P650" s="24" t="n"/>
      <c r="Q650" s="32" t="n"/>
      <c r="R650" s="24" t="n"/>
      <c r="S650" s="21" t="n"/>
      <c r="T650" s="21" t="n"/>
      <c r="U650" s="21" t="n"/>
      <c r="V650" s="24" t="n"/>
      <c r="W650" s="25">
        <f>IF(K650="","",SUM($K$2:K650))</f>
        <v/>
      </c>
      <c r="X650" s="25">
        <f>IF(W650="","",MAX(0,MAX($W$2:W650)))</f>
        <v/>
      </c>
      <c r="Y650" s="25">
        <f>IF(W650="","",W650-X650)</f>
        <v/>
      </c>
      <c r="Z650" s="20">
        <f>IF(A650="","",CHOOSE(WEEKDAY(A650,2),"Mon","Tue","Wed","Thu","Fri","Sat","Sun"))</f>
        <v/>
      </c>
      <c r="AA650" s="26">
        <f>IF(A650="","",DATE(YEAR(A650),MONTH(A650),1))</f>
        <v/>
      </c>
    </row>
    <row r="651">
      <c r="A651" s="27" t="n"/>
      <c r="B651" s="28" t="n"/>
      <c r="C651" s="24" t="n"/>
      <c r="D651" s="24" t="n"/>
      <c r="E651" s="24" t="n"/>
      <c r="F651" s="29" t="n"/>
      <c r="G651" s="29" t="n"/>
      <c r="H651" s="29" t="n"/>
      <c r="I651" s="30" t="n"/>
      <c r="J651" s="31" t="n"/>
      <c r="K651" s="31" t="n"/>
      <c r="L651" s="19">
        <f>IF(OR(K651="",J651="",J651=0),"",K651/J651)</f>
        <v/>
      </c>
      <c r="M651" s="20">
        <f>IF(AND(A651="",C651=""),"",IF(N651="No","Skipped",IF(K651="","Active",IF(K651&gt;0,"Win",IF(K651&lt;0,"Loss","Breakeven")))))</f>
        <v/>
      </c>
      <c r="N651" s="24" t="n"/>
      <c r="O651" s="21" t="n"/>
      <c r="P651" s="24" t="n"/>
      <c r="Q651" s="32" t="n"/>
      <c r="R651" s="24" t="n"/>
      <c r="S651" s="21" t="n"/>
      <c r="T651" s="21" t="n"/>
      <c r="U651" s="21" t="n"/>
      <c r="V651" s="24" t="n"/>
      <c r="W651" s="25">
        <f>IF(K651="","",SUM($K$2:K651))</f>
        <v/>
      </c>
      <c r="X651" s="25">
        <f>IF(W651="","",MAX(0,MAX($W$2:W651)))</f>
        <v/>
      </c>
      <c r="Y651" s="25">
        <f>IF(W651="","",W651-X651)</f>
        <v/>
      </c>
      <c r="Z651" s="20">
        <f>IF(A651="","",CHOOSE(WEEKDAY(A651,2),"Mon","Tue","Wed","Thu","Fri","Sat","Sun"))</f>
        <v/>
      </c>
      <c r="AA651" s="26">
        <f>IF(A651="","",DATE(YEAR(A651),MONTH(A651),1))</f>
        <v/>
      </c>
    </row>
    <row r="652">
      <c r="A652" s="27" t="n"/>
      <c r="B652" s="28" t="n"/>
      <c r="C652" s="24" t="n"/>
      <c r="D652" s="24" t="n"/>
      <c r="E652" s="24" t="n"/>
      <c r="F652" s="29" t="n"/>
      <c r="G652" s="29" t="n"/>
      <c r="H652" s="29" t="n"/>
      <c r="I652" s="30" t="n"/>
      <c r="J652" s="31" t="n"/>
      <c r="K652" s="31" t="n"/>
      <c r="L652" s="19">
        <f>IF(OR(K652="",J652="",J652=0),"",K652/J652)</f>
        <v/>
      </c>
      <c r="M652" s="20">
        <f>IF(AND(A652="",C652=""),"",IF(N652="No","Skipped",IF(K652="","Active",IF(K652&gt;0,"Win",IF(K652&lt;0,"Loss","Breakeven")))))</f>
        <v/>
      </c>
      <c r="N652" s="24" t="n"/>
      <c r="O652" s="21" t="n"/>
      <c r="P652" s="24" t="n"/>
      <c r="Q652" s="32" t="n"/>
      <c r="R652" s="24" t="n"/>
      <c r="S652" s="21" t="n"/>
      <c r="T652" s="21" t="n"/>
      <c r="U652" s="21" t="n"/>
      <c r="V652" s="24" t="n"/>
      <c r="W652" s="25">
        <f>IF(K652="","",SUM($K$2:K652))</f>
        <v/>
      </c>
      <c r="X652" s="25">
        <f>IF(W652="","",MAX(0,MAX($W$2:W652)))</f>
        <v/>
      </c>
      <c r="Y652" s="25">
        <f>IF(W652="","",W652-X652)</f>
        <v/>
      </c>
      <c r="Z652" s="20">
        <f>IF(A652="","",CHOOSE(WEEKDAY(A652,2),"Mon","Tue","Wed","Thu","Fri","Sat","Sun"))</f>
        <v/>
      </c>
      <c r="AA652" s="26">
        <f>IF(A652="","",DATE(YEAR(A652),MONTH(A652),1))</f>
        <v/>
      </c>
    </row>
    <row r="653">
      <c r="A653" s="27" t="n"/>
      <c r="B653" s="28" t="n"/>
      <c r="C653" s="24" t="n"/>
      <c r="D653" s="24" t="n"/>
      <c r="E653" s="24" t="n"/>
      <c r="F653" s="29" t="n"/>
      <c r="G653" s="29" t="n"/>
      <c r="H653" s="29" t="n"/>
      <c r="I653" s="30" t="n"/>
      <c r="J653" s="31" t="n"/>
      <c r="K653" s="31" t="n"/>
      <c r="L653" s="19">
        <f>IF(OR(K653="",J653="",J653=0),"",K653/J653)</f>
        <v/>
      </c>
      <c r="M653" s="20">
        <f>IF(AND(A653="",C653=""),"",IF(N653="No","Skipped",IF(K653="","Active",IF(K653&gt;0,"Win",IF(K653&lt;0,"Loss","Breakeven")))))</f>
        <v/>
      </c>
      <c r="N653" s="24" t="n"/>
      <c r="O653" s="21" t="n"/>
      <c r="P653" s="24" t="n"/>
      <c r="Q653" s="32" t="n"/>
      <c r="R653" s="24" t="n"/>
      <c r="S653" s="21" t="n"/>
      <c r="T653" s="21" t="n"/>
      <c r="U653" s="21" t="n"/>
      <c r="V653" s="24" t="n"/>
      <c r="W653" s="25">
        <f>IF(K653="","",SUM($K$2:K653))</f>
        <v/>
      </c>
      <c r="X653" s="25">
        <f>IF(W653="","",MAX(0,MAX($W$2:W653)))</f>
        <v/>
      </c>
      <c r="Y653" s="25">
        <f>IF(W653="","",W653-X653)</f>
        <v/>
      </c>
      <c r="Z653" s="20">
        <f>IF(A653="","",CHOOSE(WEEKDAY(A653,2),"Mon","Tue","Wed","Thu","Fri","Sat","Sun"))</f>
        <v/>
      </c>
      <c r="AA653" s="26">
        <f>IF(A653="","",DATE(YEAR(A653),MONTH(A653),1))</f>
        <v/>
      </c>
    </row>
    <row r="654">
      <c r="A654" s="27" t="n"/>
      <c r="B654" s="28" t="n"/>
      <c r="C654" s="24" t="n"/>
      <c r="D654" s="24" t="n"/>
      <c r="E654" s="24" t="n"/>
      <c r="F654" s="29" t="n"/>
      <c r="G654" s="29" t="n"/>
      <c r="H654" s="29" t="n"/>
      <c r="I654" s="30" t="n"/>
      <c r="J654" s="31" t="n"/>
      <c r="K654" s="31" t="n"/>
      <c r="L654" s="19">
        <f>IF(OR(K654="",J654="",J654=0),"",K654/J654)</f>
        <v/>
      </c>
      <c r="M654" s="20">
        <f>IF(AND(A654="",C654=""),"",IF(N654="No","Skipped",IF(K654="","Active",IF(K654&gt;0,"Win",IF(K654&lt;0,"Loss","Breakeven")))))</f>
        <v/>
      </c>
      <c r="N654" s="24" t="n"/>
      <c r="O654" s="21" t="n"/>
      <c r="P654" s="24" t="n"/>
      <c r="Q654" s="32" t="n"/>
      <c r="R654" s="24" t="n"/>
      <c r="S654" s="21" t="n"/>
      <c r="T654" s="21" t="n"/>
      <c r="U654" s="21" t="n"/>
      <c r="V654" s="24" t="n"/>
      <c r="W654" s="25">
        <f>IF(K654="","",SUM($K$2:K654))</f>
        <v/>
      </c>
      <c r="X654" s="25">
        <f>IF(W654="","",MAX(0,MAX($W$2:W654)))</f>
        <v/>
      </c>
      <c r="Y654" s="25">
        <f>IF(W654="","",W654-X654)</f>
        <v/>
      </c>
      <c r="Z654" s="20">
        <f>IF(A654="","",CHOOSE(WEEKDAY(A654,2),"Mon","Tue","Wed","Thu","Fri","Sat","Sun"))</f>
        <v/>
      </c>
      <c r="AA654" s="26">
        <f>IF(A654="","",DATE(YEAR(A654),MONTH(A654),1))</f>
        <v/>
      </c>
    </row>
    <row r="655">
      <c r="A655" s="27" t="n"/>
      <c r="B655" s="28" t="n"/>
      <c r="C655" s="24" t="n"/>
      <c r="D655" s="24" t="n"/>
      <c r="E655" s="24" t="n"/>
      <c r="F655" s="29" t="n"/>
      <c r="G655" s="29" t="n"/>
      <c r="H655" s="29" t="n"/>
      <c r="I655" s="30" t="n"/>
      <c r="J655" s="31" t="n"/>
      <c r="K655" s="31" t="n"/>
      <c r="L655" s="19">
        <f>IF(OR(K655="",J655="",J655=0),"",K655/J655)</f>
        <v/>
      </c>
      <c r="M655" s="20">
        <f>IF(AND(A655="",C655=""),"",IF(N655="No","Skipped",IF(K655="","Active",IF(K655&gt;0,"Win",IF(K655&lt;0,"Loss","Breakeven")))))</f>
        <v/>
      </c>
      <c r="N655" s="24" t="n"/>
      <c r="O655" s="21" t="n"/>
      <c r="P655" s="24" t="n"/>
      <c r="Q655" s="32" t="n"/>
      <c r="R655" s="24" t="n"/>
      <c r="S655" s="21" t="n"/>
      <c r="T655" s="21" t="n"/>
      <c r="U655" s="21" t="n"/>
      <c r="V655" s="24" t="n"/>
      <c r="W655" s="25">
        <f>IF(K655="","",SUM($K$2:K655))</f>
        <v/>
      </c>
      <c r="X655" s="25">
        <f>IF(W655="","",MAX(0,MAX($W$2:W655)))</f>
        <v/>
      </c>
      <c r="Y655" s="25">
        <f>IF(W655="","",W655-X655)</f>
        <v/>
      </c>
      <c r="Z655" s="20">
        <f>IF(A655="","",CHOOSE(WEEKDAY(A655,2),"Mon","Tue","Wed","Thu","Fri","Sat","Sun"))</f>
        <v/>
      </c>
      <c r="AA655" s="26">
        <f>IF(A655="","",DATE(YEAR(A655),MONTH(A655),1))</f>
        <v/>
      </c>
    </row>
    <row r="656">
      <c r="A656" s="27" t="n"/>
      <c r="B656" s="28" t="n"/>
      <c r="C656" s="24" t="n"/>
      <c r="D656" s="24" t="n"/>
      <c r="E656" s="24" t="n"/>
      <c r="F656" s="29" t="n"/>
      <c r="G656" s="29" t="n"/>
      <c r="H656" s="29" t="n"/>
      <c r="I656" s="30" t="n"/>
      <c r="J656" s="31" t="n"/>
      <c r="K656" s="31" t="n"/>
      <c r="L656" s="19">
        <f>IF(OR(K656="",J656="",J656=0),"",K656/J656)</f>
        <v/>
      </c>
      <c r="M656" s="20">
        <f>IF(AND(A656="",C656=""),"",IF(N656="No","Skipped",IF(K656="","Active",IF(K656&gt;0,"Win",IF(K656&lt;0,"Loss","Breakeven")))))</f>
        <v/>
      </c>
      <c r="N656" s="24" t="n"/>
      <c r="O656" s="21" t="n"/>
      <c r="P656" s="24" t="n"/>
      <c r="Q656" s="32" t="n"/>
      <c r="R656" s="24" t="n"/>
      <c r="S656" s="21" t="n"/>
      <c r="T656" s="21" t="n"/>
      <c r="U656" s="21" t="n"/>
      <c r="V656" s="24" t="n"/>
      <c r="W656" s="25">
        <f>IF(K656="","",SUM($K$2:K656))</f>
        <v/>
      </c>
      <c r="X656" s="25">
        <f>IF(W656="","",MAX(0,MAX($W$2:W656)))</f>
        <v/>
      </c>
      <c r="Y656" s="25">
        <f>IF(W656="","",W656-X656)</f>
        <v/>
      </c>
      <c r="Z656" s="20">
        <f>IF(A656="","",CHOOSE(WEEKDAY(A656,2),"Mon","Tue","Wed","Thu","Fri","Sat","Sun"))</f>
        <v/>
      </c>
      <c r="AA656" s="26">
        <f>IF(A656="","",DATE(YEAR(A656),MONTH(A656),1))</f>
        <v/>
      </c>
    </row>
    <row r="657">
      <c r="A657" s="27" t="n"/>
      <c r="B657" s="28" t="n"/>
      <c r="C657" s="24" t="n"/>
      <c r="D657" s="24" t="n"/>
      <c r="E657" s="24" t="n"/>
      <c r="F657" s="29" t="n"/>
      <c r="G657" s="29" t="n"/>
      <c r="H657" s="29" t="n"/>
      <c r="I657" s="30" t="n"/>
      <c r="J657" s="31" t="n"/>
      <c r="K657" s="31" t="n"/>
      <c r="L657" s="19">
        <f>IF(OR(K657="",J657="",J657=0),"",K657/J657)</f>
        <v/>
      </c>
      <c r="M657" s="20">
        <f>IF(AND(A657="",C657=""),"",IF(N657="No","Skipped",IF(K657="","Active",IF(K657&gt;0,"Win",IF(K657&lt;0,"Loss","Breakeven")))))</f>
        <v/>
      </c>
      <c r="N657" s="24" t="n"/>
      <c r="O657" s="21" t="n"/>
      <c r="P657" s="24" t="n"/>
      <c r="Q657" s="32" t="n"/>
      <c r="R657" s="24" t="n"/>
      <c r="S657" s="21" t="n"/>
      <c r="T657" s="21" t="n"/>
      <c r="U657" s="21" t="n"/>
      <c r="V657" s="24" t="n"/>
      <c r="W657" s="25">
        <f>IF(K657="","",SUM($K$2:K657))</f>
        <v/>
      </c>
      <c r="X657" s="25">
        <f>IF(W657="","",MAX(0,MAX($W$2:W657)))</f>
        <v/>
      </c>
      <c r="Y657" s="25">
        <f>IF(W657="","",W657-X657)</f>
        <v/>
      </c>
      <c r="Z657" s="20">
        <f>IF(A657="","",CHOOSE(WEEKDAY(A657,2),"Mon","Tue","Wed","Thu","Fri","Sat","Sun"))</f>
        <v/>
      </c>
      <c r="AA657" s="26">
        <f>IF(A657="","",DATE(YEAR(A657),MONTH(A657),1))</f>
        <v/>
      </c>
    </row>
    <row r="658">
      <c r="A658" s="27" t="n"/>
      <c r="B658" s="28" t="n"/>
      <c r="C658" s="24" t="n"/>
      <c r="D658" s="24" t="n"/>
      <c r="E658" s="24" t="n"/>
      <c r="F658" s="29" t="n"/>
      <c r="G658" s="29" t="n"/>
      <c r="H658" s="29" t="n"/>
      <c r="I658" s="30" t="n"/>
      <c r="J658" s="31" t="n"/>
      <c r="K658" s="31" t="n"/>
      <c r="L658" s="19">
        <f>IF(OR(K658="",J658="",J658=0),"",K658/J658)</f>
        <v/>
      </c>
      <c r="M658" s="20">
        <f>IF(AND(A658="",C658=""),"",IF(N658="No","Skipped",IF(K658="","Active",IF(K658&gt;0,"Win",IF(K658&lt;0,"Loss","Breakeven")))))</f>
        <v/>
      </c>
      <c r="N658" s="24" t="n"/>
      <c r="O658" s="21" t="n"/>
      <c r="P658" s="24" t="n"/>
      <c r="Q658" s="32" t="n"/>
      <c r="R658" s="24" t="n"/>
      <c r="S658" s="21" t="n"/>
      <c r="T658" s="21" t="n"/>
      <c r="U658" s="21" t="n"/>
      <c r="V658" s="24" t="n"/>
      <c r="W658" s="25">
        <f>IF(K658="","",SUM($K$2:K658))</f>
        <v/>
      </c>
      <c r="X658" s="25">
        <f>IF(W658="","",MAX(0,MAX($W$2:W658)))</f>
        <v/>
      </c>
      <c r="Y658" s="25">
        <f>IF(W658="","",W658-X658)</f>
        <v/>
      </c>
      <c r="Z658" s="20">
        <f>IF(A658="","",CHOOSE(WEEKDAY(A658,2),"Mon","Tue","Wed","Thu","Fri","Sat","Sun"))</f>
        <v/>
      </c>
      <c r="AA658" s="26">
        <f>IF(A658="","",DATE(YEAR(A658),MONTH(A658),1))</f>
        <v/>
      </c>
    </row>
    <row r="659">
      <c r="A659" s="27" t="n"/>
      <c r="B659" s="28" t="n"/>
      <c r="C659" s="24" t="n"/>
      <c r="D659" s="24" t="n"/>
      <c r="E659" s="24" t="n"/>
      <c r="F659" s="29" t="n"/>
      <c r="G659" s="29" t="n"/>
      <c r="H659" s="29" t="n"/>
      <c r="I659" s="30" t="n"/>
      <c r="J659" s="31" t="n"/>
      <c r="K659" s="31" t="n"/>
      <c r="L659" s="19">
        <f>IF(OR(K659="",J659="",J659=0),"",K659/J659)</f>
        <v/>
      </c>
      <c r="M659" s="20">
        <f>IF(AND(A659="",C659=""),"",IF(N659="No","Skipped",IF(K659="","Active",IF(K659&gt;0,"Win",IF(K659&lt;0,"Loss","Breakeven")))))</f>
        <v/>
      </c>
      <c r="N659" s="24" t="n"/>
      <c r="O659" s="21" t="n"/>
      <c r="P659" s="24" t="n"/>
      <c r="Q659" s="32" t="n"/>
      <c r="R659" s="24" t="n"/>
      <c r="S659" s="21" t="n"/>
      <c r="T659" s="21" t="n"/>
      <c r="U659" s="21" t="n"/>
      <c r="V659" s="24" t="n"/>
      <c r="W659" s="25">
        <f>IF(K659="","",SUM($K$2:K659))</f>
        <v/>
      </c>
      <c r="X659" s="25">
        <f>IF(W659="","",MAX(0,MAX($W$2:W659)))</f>
        <v/>
      </c>
      <c r="Y659" s="25">
        <f>IF(W659="","",W659-X659)</f>
        <v/>
      </c>
      <c r="Z659" s="20">
        <f>IF(A659="","",CHOOSE(WEEKDAY(A659,2),"Mon","Tue","Wed","Thu","Fri","Sat","Sun"))</f>
        <v/>
      </c>
      <c r="AA659" s="26">
        <f>IF(A659="","",DATE(YEAR(A659),MONTH(A659),1))</f>
        <v/>
      </c>
    </row>
    <row r="660">
      <c r="A660" s="27" t="n"/>
      <c r="B660" s="28" t="n"/>
      <c r="C660" s="24" t="n"/>
      <c r="D660" s="24" t="n"/>
      <c r="E660" s="24" t="n"/>
      <c r="F660" s="29" t="n"/>
      <c r="G660" s="29" t="n"/>
      <c r="H660" s="29" t="n"/>
      <c r="I660" s="30" t="n"/>
      <c r="J660" s="31" t="n"/>
      <c r="K660" s="31" t="n"/>
      <c r="L660" s="19">
        <f>IF(OR(K660="",J660="",J660=0),"",K660/J660)</f>
        <v/>
      </c>
      <c r="M660" s="20">
        <f>IF(AND(A660="",C660=""),"",IF(N660="No","Skipped",IF(K660="","Active",IF(K660&gt;0,"Win",IF(K660&lt;0,"Loss","Breakeven")))))</f>
        <v/>
      </c>
      <c r="N660" s="24" t="n"/>
      <c r="O660" s="21" t="n"/>
      <c r="P660" s="24" t="n"/>
      <c r="Q660" s="32" t="n"/>
      <c r="R660" s="24" t="n"/>
      <c r="S660" s="21" t="n"/>
      <c r="T660" s="21" t="n"/>
      <c r="U660" s="21" t="n"/>
      <c r="V660" s="24" t="n"/>
      <c r="W660" s="25">
        <f>IF(K660="","",SUM($K$2:K660))</f>
        <v/>
      </c>
      <c r="X660" s="25">
        <f>IF(W660="","",MAX(0,MAX($W$2:W660)))</f>
        <v/>
      </c>
      <c r="Y660" s="25">
        <f>IF(W660="","",W660-X660)</f>
        <v/>
      </c>
      <c r="Z660" s="20">
        <f>IF(A660="","",CHOOSE(WEEKDAY(A660,2),"Mon","Tue","Wed","Thu","Fri","Sat","Sun"))</f>
        <v/>
      </c>
      <c r="AA660" s="26">
        <f>IF(A660="","",DATE(YEAR(A660),MONTH(A660),1))</f>
        <v/>
      </c>
    </row>
    <row r="661">
      <c r="A661" s="27" t="n"/>
      <c r="B661" s="28" t="n"/>
      <c r="C661" s="24" t="n"/>
      <c r="D661" s="24" t="n"/>
      <c r="E661" s="24" t="n"/>
      <c r="F661" s="29" t="n"/>
      <c r="G661" s="29" t="n"/>
      <c r="H661" s="29" t="n"/>
      <c r="I661" s="30" t="n"/>
      <c r="J661" s="31" t="n"/>
      <c r="K661" s="31" t="n"/>
      <c r="L661" s="19">
        <f>IF(OR(K661="",J661="",J661=0),"",K661/J661)</f>
        <v/>
      </c>
      <c r="M661" s="20">
        <f>IF(AND(A661="",C661=""),"",IF(N661="No","Skipped",IF(K661="","Active",IF(K661&gt;0,"Win",IF(K661&lt;0,"Loss","Breakeven")))))</f>
        <v/>
      </c>
      <c r="N661" s="24" t="n"/>
      <c r="O661" s="21" t="n"/>
      <c r="P661" s="24" t="n"/>
      <c r="Q661" s="32" t="n"/>
      <c r="R661" s="24" t="n"/>
      <c r="S661" s="21" t="n"/>
      <c r="T661" s="21" t="n"/>
      <c r="U661" s="21" t="n"/>
      <c r="V661" s="24" t="n"/>
      <c r="W661" s="25">
        <f>IF(K661="","",SUM($K$2:K661))</f>
        <v/>
      </c>
      <c r="X661" s="25">
        <f>IF(W661="","",MAX(0,MAX($W$2:W661)))</f>
        <v/>
      </c>
      <c r="Y661" s="25">
        <f>IF(W661="","",W661-X661)</f>
        <v/>
      </c>
      <c r="Z661" s="20">
        <f>IF(A661="","",CHOOSE(WEEKDAY(A661,2),"Mon","Tue","Wed","Thu","Fri","Sat","Sun"))</f>
        <v/>
      </c>
      <c r="AA661" s="26">
        <f>IF(A661="","",DATE(YEAR(A661),MONTH(A661),1))</f>
        <v/>
      </c>
    </row>
    <row r="662">
      <c r="A662" s="27" t="n"/>
      <c r="B662" s="28" t="n"/>
      <c r="C662" s="24" t="n"/>
      <c r="D662" s="24" t="n"/>
      <c r="E662" s="24" t="n"/>
      <c r="F662" s="29" t="n"/>
      <c r="G662" s="29" t="n"/>
      <c r="H662" s="29" t="n"/>
      <c r="I662" s="30" t="n"/>
      <c r="J662" s="31" t="n"/>
      <c r="K662" s="31" t="n"/>
      <c r="L662" s="19">
        <f>IF(OR(K662="",J662="",J662=0),"",K662/J662)</f>
        <v/>
      </c>
      <c r="M662" s="20">
        <f>IF(AND(A662="",C662=""),"",IF(N662="No","Skipped",IF(K662="","Active",IF(K662&gt;0,"Win",IF(K662&lt;0,"Loss","Breakeven")))))</f>
        <v/>
      </c>
      <c r="N662" s="24" t="n"/>
      <c r="O662" s="21" t="n"/>
      <c r="P662" s="24" t="n"/>
      <c r="Q662" s="32" t="n"/>
      <c r="R662" s="24" t="n"/>
      <c r="S662" s="21" t="n"/>
      <c r="T662" s="21" t="n"/>
      <c r="U662" s="21" t="n"/>
      <c r="V662" s="24" t="n"/>
      <c r="W662" s="25">
        <f>IF(K662="","",SUM($K$2:K662))</f>
        <v/>
      </c>
      <c r="X662" s="25">
        <f>IF(W662="","",MAX(0,MAX($W$2:W662)))</f>
        <v/>
      </c>
      <c r="Y662" s="25">
        <f>IF(W662="","",W662-X662)</f>
        <v/>
      </c>
      <c r="Z662" s="20">
        <f>IF(A662="","",CHOOSE(WEEKDAY(A662,2),"Mon","Tue","Wed","Thu","Fri","Sat","Sun"))</f>
        <v/>
      </c>
      <c r="AA662" s="26">
        <f>IF(A662="","",DATE(YEAR(A662),MONTH(A662),1))</f>
        <v/>
      </c>
    </row>
    <row r="663">
      <c r="A663" s="27" t="n"/>
      <c r="B663" s="28" t="n"/>
      <c r="C663" s="24" t="n"/>
      <c r="D663" s="24" t="n"/>
      <c r="E663" s="24" t="n"/>
      <c r="F663" s="29" t="n"/>
      <c r="G663" s="29" t="n"/>
      <c r="H663" s="29" t="n"/>
      <c r="I663" s="30" t="n"/>
      <c r="J663" s="31" t="n"/>
      <c r="K663" s="31" t="n"/>
      <c r="L663" s="19">
        <f>IF(OR(K663="",J663="",J663=0),"",K663/J663)</f>
        <v/>
      </c>
      <c r="M663" s="20">
        <f>IF(AND(A663="",C663=""),"",IF(N663="No","Skipped",IF(K663="","Active",IF(K663&gt;0,"Win",IF(K663&lt;0,"Loss","Breakeven")))))</f>
        <v/>
      </c>
      <c r="N663" s="24" t="n"/>
      <c r="O663" s="21" t="n"/>
      <c r="P663" s="24" t="n"/>
      <c r="Q663" s="32" t="n"/>
      <c r="R663" s="24" t="n"/>
      <c r="S663" s="21" t="n"/>
      <c r="T663" s="21" t="n"/>
      <c r="U663" s="21" t="n"/>
      <c r="V663" s="24" t="n"/>
      <c r="W663" s="25">
        <f>IF(K663="","",SUM($K$2:K663))</f>
        <v/>
      </c>
      <c r="X663" s="25">
        <f>IF(W663="","",MAX(0,MAX($W$2:W663)))</f>
        <v/>
      </c>
      <c r="Y663" s="25">
        <f>IF(W663="","",W663-X663)</f>
        <v/>
      </c>
      <c r="Z663" s="20">
        <f>IF(A663="","",CHOOSE(WEEKDAY(A663,2),"Mon","Tue","Wed","Thu","Fri","Sat","Sun"))</f>
        <v/>
      </c>
      <c r="AA663" s="26">
        <f>IF(A663="","",DATE(YEAR(A663),MONTH(A663),1))</f>
        <v/>
      </c>
    </row>
    <row r="664">
      <c r="A664" s="27" t="n"/>
      <c r="B664" s="28" t="n"/>
      <c r="C664" s="24" t="n"/>
      <c r="D664" s="24" t="n"/>
      <c r="E664" s="24" t="n"/>
      <c r="F664" s="29" t="n"/>
      <c r="G664" s="29" t="n"/>
      <c r="H664" s="29" t="n"/>
      <c r="I664" s="30" t="n"/>
      <c r="J664" s="31" t="n"/>
      <c r="K664" s="31" t="n"/>
      <c r="L664" s="19">
        <f>IF(OR(K664="",J664="",J664=0),"",K664/J664)</f>
        <v/>
      </c>
      <c r="M664" s="20">
        <f>IF(AND(A664="",C664=""),"",IF(N664="No","Skipped",IF(K664="","Active",IF(K664&gt;0,"Win",IF(K664&lt;0,"Loss","Breakeven")))))</f>
        <v/>
      </c>
      <c r="N664" s="24" t="n"/>
      <c r="O664" s="21" t="n"/>
      <c r="P664" s="24" t="n"/>
      <c r="Q664" s="32" t="n"/>
      <c r="R664" s="24" t="n"/>
      <c r="S664" s="21" t="n"/>
      <c r="T664" s="21" t="n"/>
      <c r="U664" s="21" t="n"/>
      <c r="V664" s="24" t="n"/>
      <c r="W664" s="25">
        <f>IF(K664="","",SUM($K$2:K664))</f>
        <v/>
      </c>
      <c r="X664" s="25">
        <f>IF(W664="","",MAX(0,MAX($W$2:W664)))</f>
        <v/>
      </c>
      <c r="Y664" s="25">
        <f>IF(W664="","",W664-X664)</f>
        <v/>
      </c>
      <c r="Z664" s="20">
        <f>IF(A664="","",CHOOSE(WEEKDAY(A664,2),"Mon","Tue","Wed","Thu","Fri","Sat","Sun"))</f>
        <v/>
      </c>
      <c r="AA664" s="26">
        <f>IF(A664="","",DATE(YEAR(A664),MONTH(A664),1))</f>
        <v/>
      </c>
    </row>
    <row r="665">
      <c r="A665" s="27" t="n"/>
      <c r="B665" s="28" t="n"/>
      <c r="C665" s="24" t="n"/>
      <c r="D665" s="24" t="n"/>
      <c r="E665" s="24" t="n"/>
      <c r="F665" s="29" t="n"/>
      <c r="G665" s="29" t="n"/>
      <c r="H665" s="29" t="n"/>
      <c r="I665" s="30" t="n"/>
      <c r="J665" s="31" t="n"/>
      <c r="K665" s="31" t="n"/>
      <c r="L665" s="19">
        <f>IF(OR(K665="",J665="",J665=0),"",K665/J665)</f>
        <v/>
      </c>
      <c r="M665" s="20">
        <f>IF(AND(A665="",C665=""),"",IF(N665="No","Skipped",IF(K665="","Active",IF(K665&gt;0,"Win",IF(K665&lt;0,"Loss","Breakeven")))))</f>
        <v/>
      </c>
      <c r="N665" s="24" t="n"/>
      <c r="O665" s="21" t="n"/>
      <c r="P665" s="24" t="n"/>
      <c r="Q665" s="32" t="n"/>
      <c r="R665" s="24" t="n"/>
      <c r="S665" s="21" t="n"/>
      <c r="T665" s="21" t="n"/>
      <c r="U665" s="21" t="n"/>
      <c r="V665" s="24" t="n"/>
      <c r="W665" s="25">
        <f>IF(K665="","",SUM($K$2:K665))</f>
        <v/>
      </c>
      <c r="X665" s="25">
        <f>IF(W665="","",MAX(0,MAX($W$2:W665)))</f>
        <v/>
      </c>
      <c r="Y665" s="25">
        <f>IF(W665="","",W665-X665)</f>
        <v/>
      </c>
      <c r="Z665" s="20">
        <f>IF(A665="","",CHOOSE(WEEKDAY(A665,2),"Mon","Tue","Wed","Thu","Fri","Sat","Sun"))</f>
        <v/>
      </c>
      <c r="AA665" s="26">
        <f>IF(A665="","",DATE(YEAR(A665),MONTH(A665),1))</f>
        <v/>
      </c>
    </row>
    <row r="666">
      <c r="A666" s="27" t="n"/>
      <c r="B666" s="28" t="n"/>
      <c r="C666" s="24" t="n"/>
      <c r="D666" s="24" t="n"/>
      <c r="E666" s="24" t="n"/>
      <c r="F666" s="29" t="n"/>
      <c r="G666" s="29" t="n"/>
      <c r="H666" s="29" t="n"/>
      <c r="I666" s="30" t="n"/>
      <c r="J666" s="31" t="n"/>
      <c r="K666" s="31" t="n"/>
      <c r="L666" s="19">
        <f>IF(OR(K666="",J666="",J666=0),"",K666/J666)</f>
        <v/>
      </c>
      <c r="M666" s="20">
        <f>IF(AND(A666="",C666=""),"",IF(N666="No","Skipped",IF(K666="","Active",IF(K666&gt;0,"Win",IF(K666&lt;0,"Loss","Breakeven")))))</f>
        <v/>
      </c>
      <c r="N666" s="24" t="n"/>
      <c r="O666" s="21" t="n"/>
      <c r="P666" s="24" t="n"/>
      <c r="Q666" s="32" t="n"/>
      <c r="R666" s="24" t="n"/>
      <c r="S666" s="21" t="n"/>
      <c r="T666" s="21" t="n"/>
      <c r="U666" s="21" t="n"/>
      <c r="V666" s="24" t="n"/>
      <c r="W666" s="25">
        <f>IF(K666="","",SUM($K$2:K666))</f>
        <v/>
      </c>
      <c r="X666" s="25">
        <f>IF(W666="","",MAX(0,MAX($W$2:W666)))</f>
        <v/>
      </c>
      <c r="Y666" s="25">
        <f>IF(W666="","",W666-X666)</f>
        <v/>
      </c>
      <c r="Z666" s="20">
        <f>IF(A666="","",CHOOSE(WEEKDAY(A666,2),"Mon","Tue","Wed","Thu","Fri","Sat","Sun"))</f>
        <v/>
      </c>
      <c r="AA666" s="26">
        <f>IF(A666="","",DATE(YEAR(A666),MONTH(A666),1))</f>
        <v/>
      </c>
    </row>
    <row r="667">
      <c r="A667" s="27" t="n"/>
      <c r="B667" s="28" t="n"/>
      <c r="C667" s="24" t="n"/>
      <c r="D667" s="24" t="n"/>
      <c r="E667" s="24" t="n"/>
      <c r="F667" s="29" t="n"/>
      <c r="G667" s="29" t="n"/>
      <c r="H667" s="29" t="n"/>
      <c r="I667" s="30" t="n"/>
      <c r="J667" s="31" t="n"/>
      <c r="K667" s="31" t="n"/>
      <c r="L667" s="19">
        <f>IF(OR(K667="",J667="",J667=0),"",K667/J667)</f>
        <v/>
      </c>
      <c r="M667" s="20">
        <f>IF(AND(A667="",C667=""),"",IF(N667="No","Skipped",IF(K667="","Active",IF(K667&gt;0,"Win",IF(K667&lt;0,"Loss","Breakeven")))))</f>
        <v/>
      </c>
      <c r="N667" s="24" t="n"/>
      <c r="O667" s="21" t="n"/>
      <c r="P667" s="24" t="n"/>
      <c r="Q667" s="32" t="n"/>
      <c r="R667" s="24" t="n"/>
      <c r="S667" s="21" t="n"/>
      <c r="T667" s="21" t="n"/>
      <c r="U667" s="21" t="n"/>
      <c r="V667" s="24" t="n"/>
      <c r="W667" s="25">
        <f>IF(K667="","",SUM($K$2:K667))</f>
        <v/>
      </c>
      <c r="X667" s="25">
        <f>IF(W667="","",MAX(0,MAX($W$2:W667)))</f>
        <v/>
      </c>
      <c r="Y667" s="25">
        <f>IF(W667="","",W667-X667)</f>
        <v/>
      </c>
      <c r="Z667" s="20">
        <f>IF(A667="","",CHOOSE(WEEKDAY(A667,2),"Mon","Tue","Wed","Thu","Fri","Sat","Sun"))</f>
        <v/>
      </c>
      <c r="AA667" s="26">
        <f>IF(A667="","",DATE(YEAR(A667),MONTH(A667),1))</f>
        <v/>
      </c>
    </row>
    <row r="668">
      <c r="A668" s="27" t="n"/>
      <c r="B668" s="28" t="n"/>
      <c r="C668" s="24" t="n"/>
      <c r="D668" s="24" t="n"/>
      <c r="E668" s="24" t="n"/>
      <c r="F668" s="29" t="n"/>
      <c r="G668" s="29" t="n"/>
      <c r="H668" s="29" t="n"/>
      <c r="I668" s="30" t="n"/>
      <c r="J668" s="31" t="n"/>
      <c r="K668" s="31" t="n"/>
      <c r="L668" s="19">
        <f>IF(OR(K668="",J668="",J668=0),"",K668/J668)</f>
        <v/>
      </c>
      <c r="M668" s="20">
        <f>IF(AND(A668="",C668=""),"",IF(N668="No","Skipped",IF(K668="","Active",IF(K668&gt;0,"Win",IF(K668&lt;0,"Loss","Breakeven")))))</f>
        <v/>
      </c>
      <c r="N668" s="24" t="n"/>
      <c r="O668" s="21" t="n"/>
      <c r="P668" s="24" t="n"/>
      <c r="Q668" s="32" t="n"/>
      <c r="R668" s="24" t="n"/>
      <c r="S668" s="21" t="n"/>
      <c r="T668" s="21" t="n"/>
      <c r="U668" s="21" t="n"/>
      <c r="V668" s="24" t="n"/>
      <c r="W668" s="25">
        <f>IF(K668="","",SUM($K$2:K668))</f>
        <v/>
      </c>
      <c r="X668" s="25">
        <f>IF(W668="","",MAX(0,MAX($W$2:W668)))</f>
        <v/>
      </c>
      <c r="Y668" s="25">
        <f>IF(W668="","",W668-X668)</f>
        <v/>
      </c>
      <c r="Z668" s="20">
        <f>IF(A668="","",CHOOSE(WEEKDAY(A668,2),"Mon","Tue","Wed","Thu","Fri","Sat","Sun"))</f>
        <v/>
      </c>
      <c r="AA668" s="26">
        <f>IF(A668="","",DATE(YEAR(A668),MONTH(A668),1))</f>
        <v/>
      </c>
    </row>
    <row r="669">
      <c r="A669" s="27" t="n"/>
      <c r="B669" s="28" t="n"/>
      <c r="C669" s="24" t="n"/>
      <c r="D669" s="24" t="n"/>
      <c r="E669" s="24" t="n"/>
      <c r="F669" s="29" t="n"/>
      <c r="G669" s="29" t="n"/>
      <c r="H669" s="29" t="n"/>
      <c r="I669" s="30" t="n"/>
      <c r="J669" s="31" t="n"/>
      <c r="K669" s="31" t="n"/>
      <c r="L669" s="19">
        <f>IF(OR(K669="",J669="",J669=0),"",K669/J669)</f>
        <v/>
      </c>
      <c r="M669" s="20">
        <f>IF(AND(A669="",C669=""),"",IF(N669="No","Skipped",IF(K669="","Active",IF(K669&gt;0,"Win",IF(K669&lt;0,"Loss","Breakeven")))))</f>
        <v/>
      </c>
      <c r="N669" s="24" t="n"/>
      <c r="O669" s="21" t="n"/>
      <c r="P669" s="24" t="n"/>
      <c r="Q669" s="32" t="n"/>
      <c r="R669" s="24" t="n"/>
      <c r="S669" s="21" t="n"/>
      <c r="T669" s="21" t="n"/>
      <c r="U669" s="21" t="n"/>
      <c r="V669" s="24" t="n"/>
      <c r="W669" s="25">
        <f>IF(K669="","",SUM($K$2:K669))</f>
        <v/>
      </c>
      <c r="X669" s="25">
        <f>IF(W669="","",MAX(0,MAX($W$2:W669)))</f>
        <v/>
      </c>
      <c r="Y669" s="25">
        <f>IF(W669="","",W669-X669)</f>
        <v/>
      </c>
      <c r="Z669" s="20">
        <f>IF(A669="","",CHOOSE(WEEKDAY(A669,2),"Mon","Tue","Wed","Thu","Fri","Sat","Sun"))</f>
        <v/>
      </c>
      <c r="AA669" s="26">
        <f>IF(A669="","",DATE(YEAR(A669),MONTH(A669),1))</f>
        <v/>
      </c>
    </row>
    <row r="670">
      <c r="A670" s="27" t="n"/>
      <c r="B670" s="28" t="n"/>
      <c r="C670" s="24" t="n"/>
      <c r="D670" s="24" t="n"/>
      <c r="E670" s="24" t="n"/>
      <c r="F670" s="29" t="n"/>
      <c r="G670" s="29" t="n"/>
      <c r="H670" s="29" t="n"/>
      <c r="I670" s="30" t="n"/>
      <c r="J670" s="31" t="n"/>
      <c r="K670" s="31" t="n"/>
      <c r="L670" s="19">
        <f>IF(OR(K670="",J670="",J670=0),"",K670/J670)</f>
        <v/>
      </c>
      <c r="M670" s="20">
        <f>IF(AND(A670="",C670=""),"",IF(N670="No","Skipped",IF(K670="","Active",IF(K670&gt;0,"Win",IF(K670&lt;0,"Loss","Breakeven")))))</f>
        <v/>
      </c>
      <c r="N670" s="24" t="n"/>
      <c r="O670" s="21" t="n"/>
      <c r="P670" s="24" t="n"/>
      <c r="Q670" s="32" t="n"/>
      <c r="R670" s="24" t="n"/>
      <c r="S670" s="21" t="n"/>
      <c r="T670" s="21" t="n"/>
      <c r="U670" s="21" t="n"/>
      <c r="V670" s="24" t="n"/>
      <c r="W670" s="25">
        <f>IF(K670="","",SUM($K$2:K670))</f>
        <v/>
      </c>
      <c r="X670" s="25">
        <f>IF(W670="","",MAX(0,MAX($W$2:W670)))</f>
        <v/>
      </c>
      <c r="Y670" s="25">
        <f>IF(W670="","",W670-X670)</f>
        <v/>
      </c>
      <c r="Z670" s="20">
        <f>IF(A670="","",CHOOSE(WEEKDAY(A670,2),"Mon","Tue","Wed","Thu","Fri","Sat","Sun"))</f>
        <v/>
      </c>
      <c r="AA670" s="26">
        <f>IF(A670="","",DATE(YEAR(A670),MONTH(A670),1))</f>
        <v/>
      </c>
    </row>
    <row r="671">
      <c r="A671" s="27" t="n"/>
      <c r="B671" s="28" t="n"/>
      <c r="C671" s="24" t="n"/>
      <c r="D671" s="24" t="n"/>
      <c r="E671" s="24" t="n"/>
      <c r="F671" s="29" t="n"/>
      <c r="G671" s="29" t="n"/>
      <c r="H671" s="29" t="n"/>
      <c r="I671" s="30" t="n"/>
      <c r="J671" s="31" t="n"/>
      <c r="K671" s="31" t="n"/>
      <c r="L671" s="19">
        <f>IF(OR(K671="",J671="",J671=0),"",K671/J671)</f>
        <v/>
      </c>
      <c r="M671" s="20">
        <f>IF(AND(A671="",C671=""),"",IF(N671="No","Skipped",IF(K671="","Active",IF(K671&gt;0,"Win",IF(K671&lt;0,"Loss","Breakeven")))))</f>
        <v/>
      </c>
      <c r="N671" s="24" t="n"/>
      <c r="O671" s="21" t="n"/>
      <c r="P671" s="24" t="n"/>
      <c r="Q671" s="32" t="n"/>
      <c r="R671" s="24" t="n"/>
      <c r="S671" s="21" t="n"/>
      <c r="T671" s="21" t="n"/>
      <c r="U671" s="21" t="n"/>
      <c r="V671" s="24" t="n"/>
      <c r="W671" s="25">
        <f>IF(K671="","",SUM($K$2:K671))</f>
        <v/>
      </c>
      <c r="X671" s="25">
        <f>IF(W671="","",MAX(0,MAX($W$2:W671)))</f>
        <v/>
      </c>
      <c r="Y671" s="25">
        <f>IF(W671="","",W671-X671)</f>
        <v/>
      </c>
      <c r="Z671" s="20">
        <f>IF(A671="","",CHOOSE(WEEKDAY(A671,2),"Mon","Tue","Wed","Thu","Fri","Sat","Sun"))</f>
        <v/>
      </c>
      <c r="AA671" s="26">
        <f>IF(A671="","",DATE(YEAR(A671),MONTH(A671),1))</f>
        <v/>
      </c>
    </row>
    <row r="672">
      <c r="A672" s="27" t="n"/>
      <c r="B672" s="28" t="n"/>
      <c r="C672" s="24" t="n"/>
      <c r="D672" s="24" t="n"/>
      <c r="E672" s="24" t="n"/>
      <c r="F672" s="29" t="n"/>
      <c r="G672" s="29" t="n"/>
      <c r="H672" s="29" t="n"/>
      <c r="I672" s="30" t="n"/>
      <c r="J672" s="31" t="n"/>
      <c r="K672" s="31" t="n"/>
      <c r="L672" s="19">
        <f>IF(OR(K672="",J672="",J672=0),"",K672/J672)</f>
        <v/>
      </c>
      <c r="M672" s="20">
        <f>IF(AND(A672="",C672=""),"",IF(N672="No","Skipped",IF(K672="","Active",IF(K672&gt;0,"Win",IF(K672&lt;0,"Loss","Breakeven")))))</f>
        <v/>
      </c>
      <c r="N672" s="24" t="n"/>
      <c r="O672" s="21" t="n"/>
      <c r="P672" s="24" t="n"/>
      <c r="Q672" s="32" t="n"/>
      <c r="R672" s="24" t="n"/>
      <c r="S672" s="21" t="n"/>
      <c r="T672" s="21" t="n"/>
      <c r="U672" s="21" t="n"/>
      <c r="V672" s="24" t="n"/>
      <c r="W672" s="25">
        <f>IF(K672="","",SUM($K$2:K672))</f>
        <v/>
      </c>
      <c r="X672" s="25">
        <f>IF(W672="","",MAX(0,MAX($W$2:W672)))</f>
        <v/>
      </c>
      <c r="Y672" s="25">
        <f>IF(W672="","",W672-X672)</f>
        <v/>
      </c>
      <c r="Z672" s="20">
        <f>IF(A672="","",CHOOSE(WEEKDAY(A672,2),"Mon","Tue","Wed","Thu","Fri","Sat","Sun"))</f>
        <v/>
      </c>
      <c r="AA672" s="26">
        <f>IF(A672="","",DATE(YEAR(A672),MONTH(A672),1))</f>
        <v/>
      </c>
    </row>
    <row r="673">
      <c r="A673" s="27" t="n"/>
      <c r="B673" s="28" t="n"/>
      <c r="C673" s="24" t="n"/>
      <c r="D673" s="24" t="n"/>
      <c r="E673" s="24" t="n"/>
      <c r="F673" s="29" t="n"/>
      <c r="G673" s="29" t="n"/>
      <c r="H673" s="29" t="n"/>
      <c r="I673" s="30" t="n"/>
      <c r="J673" s="31" t="n"/>
      <c r="K673" s="31" t="n"/>
      <c r="L673" s="19">
        <f>IF(OR(K673="",J673="",J673=0),"",K673/J673)</f>
        <v/>
      </c>
      <c r="M673" s="20">
        <f>IF(AND(A673="",C673=""),"",IF(N673="No","Skipped",IF(K673="","Active",IF(K673&gt;0,"Win",IF(K673&lt;0,"Loss","Breakeven")))))</f>
        <v/>
      </c>
      <c r="N673" s="24" t="n"/>
      <c r="O673" s="21" t="n"/>
      <c r="P673" s="24" t="n"/>
      <c r="Q673" s="32" t="n"/>
      <c r="R673" s="24" t="n"/>
      <c r="S673" s="21" t="n"/>
      <c r="T673" s="21" t="n"/>
      <c r="U673" s="21" t="n"/>
      <c r="V673" s="24" t="n"/>
      <c r="W673" s="25">
        <f>IF(K673="","",SUM($K$2:K673))</f>
        <v/>
      </c>
      <c r="X673" s="25">
        <f>IF(W673="","",MAX(0,MAX($W$2:W673)))</f>
        <v/>
      </c>
      <c r="Y673" s="25">
        <f>IF(W673="","",W673-X673)</f>
        <v/>
      </c>
      <c r="Z673" s="20">
        <f>IF(A673="","",CHOOSE(WEEKDAY(A673,2),"Mon","Tue","Wed","Thu","Fri","Sat","Sun"))</f>
        <v/>
      </c>
      <c r="AA673" s="26">
        <f>IF(A673="","",DATE(YEAR(A673),MONTH(A673),1))</f>
        <v/>
      </c>
    </row>
    <row r="674">
      <c r="A674" s="27" t="n"/>
      <c r="B674" s="28" t="n"/>
      <c r="C674" s="24" t="n"/>
      <c r="D674" s="24" t="n"/>
      <c r="E674" s="24" t="n"/>
      <c r="F674" s="29" t="n"/>
      <c r="G674" s="29" t="n"/>
      <c r="H674" s="29" t="n"/>
      <c r="I674" s="30" t="n"/>
      <c r="J674" s="31" t="n"/>
      <c r="K674" s="31" t="n"/>
      <c r="L674" s="19">
        <f>IF(OR(K674="",J674="",J674=0),"",K674/J674)</f>
        <v/>
      </c>
      <c r="M674" s="20">
        <f>IF(AND(A674="",C674=""),"",IF(N674="No","Skipped",IF(K674="","Active",IF(K674&gt;0,"Win",IF(K674&lt;0,"Loss","Breakeven")))))</f>
        <v/>
      </c>
      <c r="N674" s="24" t="n"/>
      <c r="O674" s="21" t="n"/>
      <c r="P674" s="24" t="n"/>
      <c r="Q674" s="32" t="n"/>
      <c r="R674" s="24" t="n"/>
      <c r="S674" s="21" t="n"/>
      <c r="T674" s="21" t="n"/>
      <c r="U674" s="21" t="n"/>
      <c r="V674" s="24" t="n"/>
      <c r="W674" s="25">
        <f>IF(K674="","",SUM($K$2:K674))</f>
        <v/>
      </c>
      <c r="X674" s="25">
        <f>IF(W674="","",MAX(0,MAX($W$2:W674)))</f>
        <v/>
      </c>
      <c r="Y674" s="25">
        <f>IF(W674="","",W674-X674)</f>
        <v/>
      </c>
      <c r="Z674" s="20">
        <f>IF(A674="","",CHOOSE(WEEKDAY(A674,2),"Mon","Tue","Wed","Thu","Fri","Sat","Sun"))</f>
        <v/>
      </c>
      <c r="AA674" s="26">
        <f>IF(A674="","",DATE(YEAR(A674),MONTH(A674),1))</f>
        <v/>
      </c>
    </row>
    <row r="675">
      <c r="A675" s="27" t="n"/>
      <c r="B675" s="28" t="n"/>
      <c r="C675" s="24" t="n"/>
      <c r="D675" s="24" t="n"/>
      <c r="E675" s="24" t="n"/>
      <c r="F675" s="29" t="n"/>
      <c r="G675" s="29" t="n"/>
      <c r="H675" s="29" t="n"/>
      <c r="I675" s="30" t="n"/>
      <c r="J675" s="31" t="n"/>
      <c r="K675" s="31" t="n"/>
      <c r="L675" s="19">
        <f>IF(OR(K675="",J675="",J675=0),"",K675/J675)</f>
        <v/>
      </c>
      <c r="M675" s="20">
        <f>IF(AND(A675="",C675=""),"",IF(N675="No","Skipped",IF(K675="","Active",IF(K675&gt;0,"Win",IF(K675&lt;0,"Loss","Breakeven")))))</f>
        <v/>
      </c>
      <c r="N675" s="24" t="n"/>
      <c r="O675" s="21" t="n"/>
      <c r="P675" s="24" t="n"/>
      <c r="Q675" s="32" t="n"/>
      <c r="R675" s="24" t="n"/>
      <c r="S675" s="21" t="n"/>
      <c r="T675" s="21" t="n"/>
      <c r="U675" s="21" t="n"/>
      <c r="V675" s="24" t="n"/>
      <c r="W675" s="25">
        <f>IF(K675="","",SUM($K$2:K675))</f>
        <v/>
      </c>
      <c r="X675" s="25">
        <f>IF(W675="","",MAX(0,MAX($W$2:W675)))</f>
        <v/>
      </c>
      <c r="Y675" s="25">
        <f>IF(W675="","",W675-X675)</f>
        <v/>
      </c>
      <c r="Z675" s="20">
        <f>IF(A675="","",CHOOSE(WEEKDAY(A675,2),"Mon","Tue","Wed","Thu","Fri","Sat","Sun"))</f>
        <v/>
      </c>
      <c r="AA675" s="26">
        <f>IF(A675="","",DATE(YEAR(A675),MONTH(A675),1))</f>
        <v/>
      </c>
    </row>
    <row r="676">
      <c r="A676" s="27" t="n"/>
      <c r="B676" s="28" t="n"/>
      <c r="C676" s="24" t="n"/>
      <c r="D676" s="24" t="n"/>
      <c r="E676" s="24" t="n"/>
      <c r="F676" s="29" t="n"/>
      <c r="G676" s="29" t="n"/>
      <c r="H676" s="29" t="n"/>
      <c r="I676" s="30" t="n"/>
      <c r="J676" s="31" t="n"/>
      <c r="K676" s="31" t="n"/>
      <c r="L676" s="19">
        <f>IF(OR(K676="",J676="",J676=0),"",K676/J676)</f>
        <v/>
      </c>
      <c r="M676" s="20">
        <f>IF(AND(A676="",C676=""),"",IF(N676="No","Skipped",IF(K676="","Active",IF(K676&gt;0,"Win",IF(K676&lt;0,"Loss","Breakeven")))))</f>
        <v/>
      </c>
      <c r="N676" s="24" t="n"/>
      <c r="O676" s="21" t="n"/>
      <c r="P676" s="24" t="n"/>
      <c r="Q676" s="32" t="n"/>
      <c r="R676" s="24" t="n"/>
      <c r="S676" s="21" t="n"/>
      <c r="T676" s="21" t="n"/>
      <c r="U676" s="21" t="n"/>
      <c r="V676" s="24" t="n"/>
      <c r="W676" s="25">
        <f>IF(K676="","",SUM($K$2:K676))</f>
        <v/>
      </c>
      <c r="X676" s="25">
        <f>IF(W676="","",MAX(0,MAX($W$2:W676)))</f>
        <v/>
      </c>
      <c r="Y676" s="25">
        <f>IF(W676="","",W676-X676)</f>
        <v/>
      </c>
      <c r="Z676" s="20">
        <f>IF(A676="","",CHOOSE(WEEKDAY(A676,2),"Mon","Tue","Wed","Thu","Fri","Sat","Sun"))</f>
        <v/>
      </c>
      <c r="AA676" s="26">
        <f>IF(A676="","",DATE(YEAR(A676),MONTH(A676),1))</f>
        <v/>
      </c>
    </row>
    <row r="677">
      <c r="A677" s="27" t="n"/>
      <c r="B677" s="28" t="n"/>
      <c r="C677" s="24" t="n"/>
      <c r="D677" s="24" t="n"/>
      <c r="E677" s="24" t="n"/>
      <c r="F677" s="29" t="n"/>
      <c r="G677" s="29" t="n"/>
      <c r="H677" s="29" t="n"/>
      <c r="I677" s="30" t="n"/>
      <c r="J677" s="31" t="n"/>
      <c r="K677" s="31" t="n"/>
      <c r="L677" s="19">
        <f>IF(OR(K677="",J677="",J677=0),"",K677/J677)</f>
        <v/>
      </c>
      <c r="M677" s="20">
        <f>IF(AND(A677="",C677=""),"",IF(N677="No","Skipped",IF(K677="","Active",IF(K677&gt;0,"Win",IF(K677&lt;0,"Loss","Breakeven")))))</f>
        <v/>
      </c>
      <c r="N677" s="24" t="n"/>
      <c r="O677" s="21" t="n"/>
      <c r="P677" s="24" t="n"/>
      <c r="Q677" s="32" t="n"/>
      <c r="R677" s="24" t="n"/>
      <c r="S677" s="21" t="n"/>
      <c r="T677" s="21" t="n"/>
      <c r="U677" s="21" t="n"/>
      <c r="V677" s="24" t="n"/>
      <c r="W677" s="25">
        <f>IF(K677="","",SUM($K$2:K677))</f>
        <v/>
      </c>
      <c r="X677" s="25">
        <f>IF(W677="","",MAX(0,MAX($W$2:W677)))</f>
        <v/>
      </c>
      <c r="Y677" s="25">
        <f>IF(W677="","",W677-X677)</f>
        <v/>
      </c>
      <c r="Z677" s="20">
        <f>IF(A677="","",CHOOSE(WEEKDAY(A677,2),"Mon","Tue","Wed","Thu","Fri","Sat","Sun"))</f>
        <v/>
      </c>
      <c r="AA677" s="26">
        <f>IF(A677="","",DATE(YEAR(A677),MONTH(A677),1))</f>
        <v/>
      </c>
    </row>
    <row r="678">
      <c r="A678" s="27" t="n"/>
      <c r="B678" s="28" t="n"/>
      <c r="C678" s="24" t="n"/>
      <c r="D678" s="24" t="n"/>
      <c r="E678" s="24" t="n"/>
      <c r="F678" s="29" t="n"/>
      <c r="G678" s="29" t="n"/>
      <c r="H678" s="29" t="n"/>
      <c r="I678" s="30" t="n"/>
      <c r="J678" s="31" t="n"/>
      <c r="K678" s="31" t="n"/>
      <c r="L678" s="19">
        <f>IF(OR(K678="",J678="",J678=0),"",K678/J678)</f>
        <v/>
      </c>
      <c r="M678" s="20">
        <f>IF(AND(A678="",C678=""),"",IF(N678="No","Skipped",IF(K678="","Active",IF(K678&gt;0,"Win",IF(K678&lt;0,"Loss","Breakeven")))))</f>
        <v/>
      </c>
      <c r="N678" s="24" t="n"/>
      <c r="O678" s="21" t="n"/>
      <c r="P678" s="24" t="n"/>
      <c r="Q678" s="32" t="n"/>
      <c r="R678" s="24" t="n"/>
      <c r="S678" s="21" t="n"/>
      <c r="T678" s="21" t="n"/>
      <c r="U678" s="21" t="n"/>
      <c r="V678" s="24" t="n"/>
      <c r="W678" s="25">
        <f>IF(K678="","",SUM($K$2:K678))</f>
        <v/>
      </c>
      <c r="X678" s="25">
        <f>IF(W678="","",MAX(0,MAX($W$2:W678)))</f>
        <v/>
      </c>
      <c r="Y678" s="25">
        <f>IF(W678="","",W678-X678)</f>
        <v/>
      </c>
      <c r="Z678" s="20">
        <f>IF(A678="","",CHOOSE(WEEKDAY(A678,2),"Mon","Tue","Wed","Thu","Fri","Sat","Sun"))</f>
        <v/>
      </c>
      <c r="AA678" s="26">
        <f>IF(A678="","",DATE(YEAR(A678),MONTH(A678),1))</f>
        <v/>
      </c>
    </row>
    <row r="679">
      <c r="A679" s="27" t="n"/>
      <c r="B679" s="28" t="n"/>
      <c r="C679" s="24" t="n"/>
      <c r="D679" s="24" t="n"/>
      <c r="E679" s="24" t="n"/>
      <c r="F679" s="29" t="n"/>
      <c r="G679" s="29" t="n"/>
      <c r="H679" s="29" t="n"/>
      <c r="I679" s="30" t="n"/>
      <c r="J679" s="31" t="n"/>
      <c r="K679" s="31" t="n"/>
      <c r="L679" s="19">
        <f>IF(OR(K679="",J679="",J679=0),"",K679/J679)</f>
        <v/>
      </c>
      <c r="M679" s="20">
        <f>IF(AND(A679="",C679=""),"",IF(N679="No","Skipped",IF(K679="","Active",IF(K679&gt;0,"Win",IF(K679&lt;0,"Loss","Breakeven")))))</f>
        <v/>
      </c>
      <c r="N679" s="24" t="n"/>
      <c r="O679" s="21" t="n"/>
      <c r="P679" s="24" t="n"/>
      <c r="Q679" s="32" t="n"/>
      <c r="R679" s="24" t="n"/>
      <c r="S679" s="21" t="n"/>
      <c r="T679" s="21" t="n"/>
      <c r="U679" s="21" t="n"/>
      <c r="V679" s="24" t="n"/>
      <c r="W679" s="25">
        <f>IF(K679="","",SUM($K$2:K679))</f>
        <v/>
      </c>
      <c r="X679" s="25">
        <f>IF(W679="","",MAX(0,MAX($W$2:W679)))</f>
        <v/>
      </c>
      <c r="Y679" s="25">
        <f>IF(W679="","",W679-X679)</f>
        <v/>
      </c>
      <c r="Z679" s="20">
        <f>IF(A679="","",CHOOSE(WEEKDAY(A679,2),"Mon","Tue","Wed","Thu","Fri","Sat","Sun"))</f>
        <v/>
      </c>
      <c r="AA679" s="26">
        <f>IF(A679="","",DATE(YEAR(A679),MONTH(A679),1))</f>
        <v/>
      </c>
    </row>
    <row r="680">
      <c r="A680" s="27" t="n"/>
      <c r="B680" s="28" t="n"/>
      <c r="C680" s="24" t="n"/>
      <c r="D680" s="24" t="n"/>
      <c r="E680" s="24" t="n"/>
      <c r="F680" s="29" t="n"/>
      <c r="G680" s="29" t="n"/>
      <c r="H680" s="29" t="n"/>
      <c r="I680" s="30" t="n"/>
      <c r="J680" s="31" t="n"/>
      <c r="K680" s="31" t="n"/>
      <c r="L680" s="19">
        <f>IF(OR(K680="",J680="",J680=0),"",K680/J680)</f>
        <v/>
      </c>
      <c r="M680" s="20">
        <f>IF(AND(A680="",C680=""),"",IF(N680="No","Skipped",IF(K680="","Active",IF(K680&gt;0,"Win",IF(K680&lt;0,"Loss","Breakeven")))))</f>
        <v/>
      </c>
      <c r="N680" s="24" t="n"/>
      <c r="O680" s="21" t="n"/>
      <c r="P680" s="24" t="n"/>
      <c r="Q680" s="32" t="n"/>
      <c r="R680" s="24" t="n"/>
      <c r="S680" s="21" t="n"/>
      <c r="T680" s="21" t="n"/>
      <c r="U680" s="21" t="n"/>
      <c r="V680" s="24" t="n"/>
      <c r="W680" s="25">
        <f>IF(K680="","",SUM($K$2:K680))</f>
        <v/>
      </c>
      <c r="X680" s="25">
        <f>IF(W680="","",MAX(0,MAX($W$2:W680)))</f>
        <v/>
      </c>
      <c r="Y680" s="25">
        <f>IF(W680="","",W680-X680)</f>
        <v/>
      </c>
      <c r="Z680" s="20">
        <f>IF(A680="","",CHOOSE(WEEKDAY(A680,2),"Mon","Tue","Wed","Thu","Fri","Sat","Sun"))</f>
        <v/>
      </c>
      <c r="AA680" s="26">
        <f>IF(A680="","",DATE(YEAR(A680),MONTH(A680),1))</f>
        <v/>
      </c>
    </row>
    <row r="681">
      <c r="A681" s="27" t="n"/>
      <c r="B681" s="28" t="n"/>
      <c r="C681" s="24" t="n"/>
      <c r="D681" s="24" t="n"/>
      <c r="E681" s="24" t="n"/>
      <c r="F681" s="29" t="n"/>
      <c r="G681" s="29" t="n"/>
      <c r="H681" s="29" t="n"/>
      <c r="I681" s="30" t="n"/>
      <c r="J681" s="31" t="n"/>
      <c r="K681" s="31" t="n"/>
      <c r="L681" s="19">
        <f>IF(OR(K681="",J681="",J681=0),"",K681/J681)</f>
        <v/>
      </c>
      <c r="M681" s="20">
        <f>IF(AND(A681="",C681=""),"",IF(N681="No","Skipped",IF(K681="","Active",IF(K681&gt;0,"Win",IF(K681&lt;0,"Loss","Breakeven")))))</f>
        <v/>
      </c>
      <c r="N681" s="24" t="n"/>
      <c r="O681" s="21" t="n"/>
      <c r="P681" s="24" t="n"/>
      <c r="Q681" s="32" t="n"/>
      <c r="R681" s="24" t="n"/>
      <c r="S681" s="21" t="n"/>
      <c r="T681" s="21" t="n"/>
      <c r="U681" s="21" t="n"/>
      <c r="V681" s="24" t="n"/>
      <c r="W681" s="25">
        <f>IF(K681="","",SUM($K$2:K681))</f>
        <v/>
      </c>
      <c r="X681" s="25">
        <f>IF(W681="","",MAX(0,MAX($W$2:W681)))</f>
        <v/>
      </c>
      <c r="Y681" s="25">
        <f>IF(W681="","",W681-X681)</f>
        <v/>
      </c>
      <c r="Z681" s="20">
        <f>IF(A681="","",CHOOSE(WEEKDAY(A681,2),"Mon","Tue","Wed","Thu","Fri","Sat","Sun"))</f>
        <v/>
      </c>
      <c r="AA681" s="26">
        <f>IF(A681="","",DATE(YEAR(A681),MONTH(A681),1))</f>
        <v/>
      </c>
    </row>
    <row r="682">
      <c r="A682" s="27" t="n"/>
      <c r="B682" s="28" t="n"/>
      <c r="C682" s="24" t="n"/>
      <c r="D682" s="24" t="n"/>
      <c r="E682" s="24" t="n"/>
      <c r="F682" s="29" t="n"/>
      <c r="G682" s="29" t="n"/>
      <c r="H682" s="29" t="n"/>
      <c r="I682" s="30" t="n"/>
      <c r="J682" s="31" t="n"/>
      <c r="K682" s="31" t="n"/>
      <c r="L682" s="19">
        <f>IF(OR(K682="",J682="",J682=0),"",K682/J682)</f>
        <v/>
      </c>
      <c r="M682" s="20">
        <f>IF(AND(A682="",C682=""),"",IF(N682="No","Skipped",IF(K682="","Active",IF(K682&gt;0,"Win",IF(K682&lt;0,"Loss","Breakeven")))))</f>
        <v/>
      </c>
      <c r="N682" s="24" t="n"/>
      <c r="O682" s="21" t="n"/>
      <c r="P682" s="24" t="n"/>
      <c r="Q682" s="32" t="n"/>
      <c r="R682" s="24" t="n"/>
      <c r="S682" s="21" t="n"/>
      <c r="T682" s="21" t="n"/>
      <c r="U682" s="21" t="n"/>
      <c r="V682" s="24" t="n"/>
      <c r="W682" s="25">
        <f>IF(K682="","",SUM($K$2:K682))</f>
        <v/>
      </c>
      <c r="X682" s="25">
        <f>IF(W682="","",MAX(0,MAX($W$2:W682)))</f>
        <v/>
      </c>
      <c r="Y682" s="25">
        <f>IF(W682="","",W682-X682)</f>
        <v/>
      </c>
      <c r="Z682" s="20">
        <f>IF(A682="","",CHOOSE(WEEKDAY(A682,2),"Mon","Tue","Wed","Thu","Fri","Sat","Sun"))</f>
        <v/>
      </c>
      <c r="AA682" s="26">
        <f>IF(A682="","",DATE(YEAR(A682),MONTH(A682),1))</f>
        <v/>
      </c>
    </row>
    <row r="683">
      <c r="A683" s="27" t="n"/>
      <c r="B683" s="28" t="n"/>
      <c r="C683" s="24" t="n"/>
      <c r="D683" s="24" t="n"/>
      <c r="E683" s="24" t="n"/>
      <c r="F683" s="29" t="n"/>
      <c r="G683" s="29" t="n"/>
      <c r="H683" s="29" t="n"/>
      <c r="I683" s="30" t="n"/>
      <c r="J683" s="31" t="n"/>
      <c r="K683" s="31" t="n"/>
      <c r="L683" s="19">
        <f>IF(OR(K683="",J683="",J683=0),"",K683/J683)</f>
        <v/>
      </c>
      <c r="M683" s="20">
        <f>IF(AND(A683="",C683=""),"",IF(N683="No","Skipped",IF(K683="","Active",IF(K683&gt;0,"Win",IF(K683&lt;0,"Loss","Breakeven")))))</f>
        <v/>
      </c>
      <c r="N683" s="24" t="n"/>
      <c r="O683" s="21" t="n"/>
      <c r="P683" s="24" t="n"/>
      <c r="Q683" s="32" t="n"/>
      <c r="R683" s="24" t="n"/>
      <c r="S683" s="21" t="n"/>
      <c r="T683" s="21" t="n"/>
      <c r="U683" s="21" t="n"/>
      <c r="V683" s="24" t="n"/>
      <c r="W683" s="25">
        <f>IF(K683="","",SUM($K$2:K683))</f>
        <v/>
      </c>
      <c r="X683" s="25">
        <f>IF(W683="","",MAX(0,MAX($W$2:W683)))</f>
        <v/>
      </c>
      <c r="Y683" s="25">
        <f>IF(W683="","",W683-X683)</f>
        <v/>
      </c>
      <c r="Z683" s="20">
        <f>IF(A683="","",CHOOSE(WEEKDAY(A683,2),"Mon","Tue","Wed","Thu","Fri","Sat","Sun"))</f>
        <v/>
      </c>
      <c r="AA683" s="26">
        <f>IF(A683="","",DATE(YEAR(A683),MONTH(A683),1))</f>
        <v/>
      </c>
    </row>
    <row r="684">
      <c r="A684" s="27" t="n"/>
      <c r="B684" s="28" t="n"/>
      <c r="C684" s="24" t="n"/>
      <c r="D684" s="24" t="n"/>
      <c r="E684" s="24" t="n"/>
      <c r="F684" s="29" t="n"/>
      <c r="G684" s="29" t="n"/>
      <c r="H684" s="29" t="n"/>
      <c r="I684" s="30" t="n"/>
      <c r="J684" s="31" t="n"/>
      <c r="K684" s="31" t="n"/>
      <c r="L684" s="19">
        <f>IF(OR(K684="",J684="",J684=0),"",K684/J684)</f>
        <v/>
      </c>
      <c r="M684" s="20">
        <f>IF(AND(A684="",C684=""),"",IF(N684="No","Skipped",IF(K684="","Active",IF(K684&gt;0,"Win",IF(K684&lt;0,"Loss","Breakeven")))))</f>
        <v/>
      </c>
      <c r="N684" s="24" t="n"/>
      <c r="O684" s="21" t="n"/>
      <c r="P684" s="24" t="n"/>
      <c r="Q684" s="32" t="n"/>
      <c r="R684" s="24" t="n"/>
      <c r="S684" s="21" t="n"/>
      <c r="T684" s="21" t="n"/>
      <c r="U684" s="21" t="n"/>
      <c r="V684" s="24" t="n"/>
      <c r="W684" s="25">
        <f>IF(K684="","",SUM($K$2:K684))</f>
        <v/>
      </c>
      <c r="X684" s="25">
        <f>IF(W684="","",MAX(0,MAX($W$2:W684)))</f>
        <v/>
      </c>
      <c r="Y684" s="25">
        <f>IF(W684="","",W684-X684)</f>
        <v/>
      </c>
      <c r="Z684" s="20">
        <f>IF(A684="","",CHOOSE(WEEKDAY(A684,2),"Mon","Tue","Wed","Thu","Fri","Sat","Sun"))</f>
        <v/>
      </c>
      <c r="AA684" s="26">
        <f>IF(A684="","",DATE(YEAR(A684),MONTH(A684),1))</f>
        <v/>
      </c>
    </row>
    <row r="685">
      <c r="A685" s="27" t="n"/>
      <c r="B685" s="28" t="n"/>
      <c r="C685" s="24" t="n"/>
      <c r="D685" s="24" t="n"/>
      <c r="E685" s="24" t="n"/>
      <c r="F685" s="29" t="n"/>
      <c r="G685" s="29" t="n"/>
      <c r="H685" s="29" t="n"/>
      <c r="I685" s="30" t="n"/>
      <c r="J685" s="31" t="n"/>
      <c r="K685" s="31" t="n"/>
      <c r="L685" s="19">
        <f>IF(OR(K685="",J685="",J685=0),"",K685/J685)</f>
        <v/>
      </c>
      <c r="M685" s="20">
        <f>IF(AND(A685="",C685=""),"",IF(N685="No","Skipped",IF(K685="","Active",IF(K685&gt;0,"Win",IF(K685&lt;0,"Loss","Breakeven")))))</f>
        <v/>
      </c>
      <c r="N685" s="24" t="n"/>
      <c r="O685" s="21" t="n"/>
      <c r="P685" s="24" t="n"/>
      <c r="Q685" s="32" t="n"/>
      <c r="R685" s="24" t="n"/>
      <c r="S685" s="21" t="n"/>
      <c r="T685" s="21" t="n"/>
      <c r="U685" s="21" t="n"/>
      <c r="V685" s="24" t="n"/>
      <c r="W685" s="25">
        <f>IF(K685="","",SUM($K$2:K685))</f>
        <v/>
      </c>
      <c r="X685" s="25">
        <f>IF(W685="","",MAX(0,MAX($W$2:W685)))</f>
        <v/>
      </c>
      <c r="Y685" s="25">
        <f>IF(W685="","",W685-X685)</f>
        <v/>
      </c>
      <c r="Z685" s="20">
        <f>IF(A685="","",CHOOSE(WEEKDAY(A685,2),"Mon","Tue","Wed","Thu","Fri","Sat","Sun"))</f>
        <v/>
      </c>
      <c r="AA685" s="26">
        <f>IF(A685="","",DATE(YEAR(A685),MONTH(A685),1))</f>
        <v/>
      </c>
    </row>
    <row r="686">
      <c r="A686" s="27" t="n"/>
      <c r="B686" s="28" t="n"/>
      <c r="C686" s="24" t="n"/>
      <c r="D686" s="24" t="n"/>
      <c r="E686" s="24" t="n"/>
      <c r="F686" s="29" t="n"/>
      <c r="G686" s="29" t="n"/>
      <c r="H686" s="29" t="n"/>
      <c r="I686" s="30" t="n"/>
      <c r="J686" s="31" t="n"/>
      <c r="K686" s="31" t="n"/>
      <c r="L686" s="19">
        <f>IF(OR(K686="",J686="",J686=0),"",K686/J686)</f>
        <v/>
      </c>
      <c r="M686" s="20">
        <f>IF(AND(A686="",C686=""),"",IF(N686="No","Skipped",IF(K686="","Active",IF(K686&gt;0,"Win",IF(K686&lt;0,"Loss","Breakeven")))))</f>
        <v/>
      </c>
      <c r="N686" s="24" t="n"/>
      <c r="O686" s="21" t="n"/>
      <c r="P686" s="24" t="n"/>
      <c r="Q686" s="32" t="n"/>
      <c r="R686" s="24" t="n"/>
      <c r="S686" s="21" t="n"/>
      <c r="T686" s="21" t="n"/>
      <c r="U686" s="21" t="n"/>
      <c r="V686" s="24" t="n"/>
      <c r="W686" s="25">
        <f>IF(K686="","",SUM($K$2:K686))</f>
        <v/>
      </c>
      <c r="X686" s="25">
        <f>IF(W686="","",MAX(0,MAX($W$2:W686)))</f>
        <v/>
      </c>
      <c r="Y686" s="25">
        <f>IF(W686="","",W686-X686)</f>
        <v/>
      </c>
      <c r="Z686" s="20">
        <f>IF(A686="","",CHOOSE(WEEKDAY(A686,2),"Mon","Tue","Wed","Thu","Fri","Sat","Sun"))</f>
        <v/>
      </c>
      <c r="AA686" s="26">
        <f>IF(A686="","",DATE(YEAR(A686),MONTH(A686),1))</f>
        <v/>
      </c>
    </row>
    <row r="687">
      <c r="A687" s="27" t="n"/>
      <c r="B687" s="28" t="n"/>
      <c r="C687" s="24" t="n"/>
      <c r="D687" s="24" t="n"/>
      <c r="E687" s="24" t="n"/>
      <c r="F687" s="29" t="n"/>
      <c r="G687" s="29" t="n"/>
      <c r="H687" s="29" t="n"/>
      <c r="I687" s="30" t="n"/>
      <c r="J687" s="31" t="n"/>
      <c r="K687" s="31" t="n"/>
      <c r="L687" s="19">
        <f>IF(OR(K687="",J687="",J687=0),"",K687/J687)</f>
        <v/>
      </c>
      <c r="M687" s="20">
        <f>IF(AND(A687="",C687=""),"",IF(N687="No","Skipped",IF(K687="","Active",IF(K687&gt;0,"Win",IF(K687&lt;0,"Loss","Breakeven")))))</f>
        <v/>
      </c>
      <c r="N687" s="24" t="n"/>
      <c r="O687" s="21" t="n"/>
      <c r="P687" s="24" t="n"/>
      <c r="Q687" s="32" t="n"/>
      <c r="R687" s="24" t="n"/>
      <c r="S687" s="21" t="n"/>
      <c r="T687" s="21" t="n"/>
      <c r="U687" s="21" t="n"/>
      <c r="V687" s="24" t="n"/>
      <c r="W687" s="25">
        <f>IF(K687="","",SUM($K$2:K687))</f>
        <v/>
      </c>
      <c r="X687" s="25">
        <f>IF(W687="","",MAX(0,MAX($W$2:W687)))</f>
        <v/>
      </c>
      <c r="Y687" s="25">
        <f>IF(W687="","",W687-X687)</f>
        <v/>
      </c>
      <c r="Z687" s="20">
        <f>IF(A687="","",CHOOSE(WEEKDAY(A687,2),"Mon","Tue","Wed","Thu","Fri","Sat","Sun"))</f>
        <v/>
      </c>
      <c r="AA687" s="26">
        <f>IF(A687="","",DATE(YEAR(A687),MONTH(A687),1))</f>
        <v/>
      </c>
    </row>
    <row r="688">
      <c r="A688" s="27" t="n"/>
      <c r="B688" s="28" t="n"/>
      <c r="C688" s="24" t="n"/>
      <c r="D688" s="24" t="n"/>
      <c r="E688" s="24" t="n"/>
      <c r="F688" s="29" t="n"/>
      <c r="G688" s="29" t="n"/>
      <c r="H688" s="29" t="n"/>
      <c r="I688" s="30" t="n"/>
      <c r="J688" s="31" t="n"/>
      <c r="K688" s="31" t="n"/>
      <c r="L688" s="19">
        <f>IF(OR(K688="",J688="",J688=0),"",K688/J688)</f>
        <v/>
      </c>
      <c r="M688" s="20">
        <f>IF(AND(A688="",C688=""),"",IF(N688="No","Skipped",IF(K688="","Active",IF(K688&gt;0,"Win",IF(K688&lt;0,"Loss","Breakeven")))))</f>
        <v/>
      </c>
      <c r="N688" s="24" t="n"/>
      <c r="O688" s="21" t="n"/>
      <c r="P688" s="24" t="n"/>
      <c r="Q688" s="32" t="n"/>
      <c r="R688" s="24" t="n"/>
      <c r="S688" s="21" t="n"/>
      <c r="T688" s="21" t="n"/>
      <c r="U688" s="21" t="n"/>
      <c r="V688" s="24" t="n"/>
      <c r="W688" s="25">
        <f>IF(K688="","",SUM($K$2:K688))</f>
        <v/>
      </c>
      <c r="X688" s="25">
        <f>IF(W688="","",MAX(0,MAX($W$2:W688)))</f>
        <v/>
      </c>
      <c r="Y688" s="25">
        <f>IF(W688="","",W688-X688)</f>
        <v/>
      </c>
      <c r="Z688" s="20">
        <f>IF(A688="","",CHOOSE(WEEKDAY(A688,2),"Mon","Tue","Wed","Thu","Fri","Sat","Sun"))</f>
        <v/>
      </c>
      <c r="AA688" s="26">
        <f>IF(A688="","",DATE(YEAR(A688),MONTH(A688),1))</f>
        <v/>
      </c>
    </row>
    <row r="689">
      <c r="A689" s="27" t="n"/>
      <c r="B689" s="28" t="n"/>
      <c r="C689" s="24" t="n"/>
      <c r="D689" s="24" t="n"/>
      <c r="E689" s="24" t="n"/>
      <c r="F689" s="29" t="n"/>
      <c r="G689" s="29" t="n"/>
      <c r="H689" s="29" t="n"/>
      <c r="I689" s="30" t="n"/>
      <c r="J689" s="31" t="n"/>
      <c r="K689" s="31" t="n"/>
      <c r="L689" s="19">
        <f>IF(OR(K689="",J689="",J689=0),"",K689/J689)</f>
        <v/>
      </c>
      <c r="M689" s="20">
        <f>IF(AND(A689="",C689=""),"",IF(N689="No","Skipped",IF(K689="","Active",IF(K689&gt;0,"Win",IF(K689&lt;0,"Loss","Breakeven")))))</f>
        <v/>
      </c>
      <c r="N689" s="24" t="n"/>
      <c r="O689" s="21" t="n"/>
      <c r="P689" s="24" t="n"/>
      <c r="Q689" s="32" t="n"/>
      <c r="R689" s="24" t="n"/>
      <c r="S689" s="21" t="n"/>
      <c r="T689" s="21" t="n"/>
      <c r="U689" s="21" t="n"/>
      <c r="V689" s="24" t="n"/>
      <c r="W689" s="25">
        <f>IF(K689="","",SUM($K$2:K689))</f>
        <v/>
      </c>
      <c r="X689" s="25">
        <f>IF(W689="","",MAX(0,MAX($W$2:W689)))</f>
        <v/>
      </c>
      <c r="Y689" s="25">
        <f>IF(W689="","",W689-X689)</f>
        <v/>
      </c>
      <c r="Z689" s="20">
        <f>IF(A689="","",CHOOSE(WEEKDAY(A689,2),"Mon","Tue","Wed","Thu","Fri","Sat","Sun"))</f>
        <v/>
      </c>
      <c r="AA689" s="26">
        <f>IF(A689="","",DATE(YEAR(A689),MONTH(A689),1))</f>
        <v/>
      </c>
    </row>
    <row r="690">
      <c r="A690" s="27" t="n"/>
      <c r="B690" s="28" t="n"/>
      <c r="C690" s="24" t="n"/>
      <c r="D690" s="24" t="n"/>
      <c r="E690" s="24" t="n"/>
      <c r="F690" s="29" t="n"/>
      <c r="G690" s="29" t="n"/>
      <c r="H690" s="29" t="n"/>
      <c r="I690" s="30" t="n"/>
      <c r="J690" s="31" t="n"/>
      <c r="K690" s="31" t="n"/>
      <c r="L690" s="19">
        <f>IF(OR(K690="",J690="",J690=0),"",K690/J690)</f>
        <v/>
      </c>
      <c r="M690" s="20">
        <f>IF(AND(A690="",C690=""),"",IF(N690="No","Skipped",IF(K690="","Active",IF(K690&gt;0,"Win",IF(K690&lt;0,"Loss","Breakeven")))))</f>
        <v/>
      </c>
      <c r="N690" s="24" t="n"/>
      <c r="O690" s="21" t="n"/>
      <c r="P690" s="24" t="n"/>
      <c r="Q690" s="32" t="n"/>
      <c r="R690" s="24" t="n"/>
      <c r="S690" s="21" t="n"/>
      <c r="T690" s="21" t="n"/>
      <c r="U690" s="21" t="n"/>
      <c r="V690" s="24" t="n"/>
      <c r="W690" s="25">
        <f>IF(K690="","",SUM($K$2:K690))</f>
        <v/>
      </c>
      <c r="X690" s="25">
        <f>IF(W690="","",MAX(0,MAX($W$2:W690)))</f>
        <v/>
      </c>
      <c r="Y690" s="25">
        <f>IF(W690="","",W690-X690)</f>
        <v/>
      </c>
      <c r="Z690" s="20">
        <f>IF(A690="","",CHOOSE(WEEKDAY(A690,2),"Mon","Tue","Wed","Thu","Fri","Sat","Sun"))</f>
        <v/>
      </c>
      <c r="AA690" s="26">
        <f>IF(A690="","",DATE(YEAR(A690),MONTH(A690),1))</f>
        <v/>
      </c>
    </row>
    <row r="691">
      <c r="A691" s="27" t="n"/>
      <c r="B691" s="28" t="n"/>
      <c r="C691" s="24" t="n"/>
      <c r="D691" s="24" t="n"/>
      <c r="E691" s="24" t="n"/>
      <c r="F691" s="29" t="n"/>
      <c r="G691" s="29" t="n"/>
      <c r="H691" s="29" t="n"/>
      <c r="I691" s="30" t="n"/>
      <c r="J691" s="31" t="n"/>
      <c r="K691" s="31" t="n"/>
      <c r="L691" s="19">
        <f>IF(OR(K691="",J691="",J691=0),"",K691/J691)</f>
        <v/>
      </c>
      <c r="M691" s="20">
        <f>IF(AND(A691="",C691=""),"",IF(N691="No","Skipped",IF(K691="","Active",IF(K691&gt;0,"Win",IF(K691&lt;0,"Loss","Breakeven")))))</f>
        <v/>
      </c>
      <c r="N691" s="24" t="n"/>
      <c r="O691" s="21" t="n"/>
      <c r="P691" s="24" t="n"/>
      <c r="Q691" s="32" t="n"/>
      <c r="R691" s="24" t="n"/>
      <c r="S691" s="21" t="n"/>
      <c r="T691" s="21" t="n"/>
      <c r="U691" s="21" t="n"/>
      <c r="V691" s="24" t="n"/>
      <c r="W691" s="25">
        <f>IF(K691="","",SUM($K$2:K691))</f>
        <v/>
      </c>
      <c r="X691" s="25">
        <f>IF(W691="","",MAX(0,MAX($W$2:W691)))</f>
        <v/>
      </c>
      <c r="Y691" s="25">
        <f>IF(W691="","",W691-X691)</f>
        <v/>
      </c>
      <c r="Z691" s="20">
        <f>IF(A691="","",CHOOSE(WEEKDAY(A691,2),"Mon","Tue","Wed","Thu","Fri","Sat","Sun"))</f>
        <v/>
      </c>
      <c r="AA691" s="26">
        <f>IF(A691="","",DATE(YEAR(A691),MONTH(A691),1))</f>
        <v/>
      </c>
    </row>
    <row r="692">
      <c r="A692" s="27" t="n"/>
      <c r="B692" s="28" t="n"/>
      <c r="C692" s="24" t="n"/>
      <c r="D692" s="24" t="n"/>
      <c r="E692" s="24" t="n"/>
      <c r="F692" s="29" t="n"/>
      <c r="G692" s="29" t="n"/>
      <c r="H692" s="29" t="n"/>
      <c r="I692" s="30" t="n"/>
      <c r="J692" s="31" t="n"/>
      <c r="K692" s="31" t="n"/>
      <c r="L692" s="19">
        <f>IF(OR(K692="",J692="",J692=0),"",K692/J692)</f>
        <v/>
      </c>
      <c r="M692" s="20">
        <f>IF(AND(A692="",C692=""),"",IF(N692="No","Skipped",IF(K692="","Active",IF(K692&gt;0,"Win",IF(K692&lt;0,"Loss","Breakeven")))))</f>
        <v/>
      </c>
      <c r="N692" s="24" t="n"/>
      <c r="O692" s="21" t="n"/>
      <c r="P692" s="24" t="n"/>
      <c r="Q692" s="32" t="n"/>
      <c r="R692" s="24" t="n"/>
      <c r="S692" s="21" t="n"/>
      <c r="T692" s="21" t="n"/>
      <c r="U692" s="21" t="n"/>
      <c r="V692" s="24" t="n"/>
      <c r="W692" s="25">
        <f>IF(K692="","",SUM($K$2:K692))</f>
        <v/>
      </c>
      <c r="X692" s="25">
        <f>IF(W692="","",MAX(0,MAX($W$2:W692)))</f>
        <v/>
      </c>
      <c r="Y692" s="25">
        <f>IF(W692="","",W692-X692)</f>
        <v/>
      </c>
      <c r="Z692" s="20">
        <f>IF(A692="","",CHOOSE(WEEKDAY(A692,2),"Mon","Tue","Wed","Thu","Fri","Sat","Sun"))</f>
        <v/>
      </c>
      <c r="AA692" s="26">
        <f>IF(A692="","",DATE(YEAR(A692),MONTH(A692),1))</f>
        <v/>
      </c>
    </row>
    <row r="693">
      <c r="A693" s="27" t="n"/>
      <c r="B693" s="28" t="n"/>
      <c r="C693" s="24" t="n"/>
      <c r="D693" s="24" t="n"/>
      <c r="E693" s="24" t="n"/>
      <c r="F693" s="29" t="n"/>
      <c r="G693" s="29" t="n"/>
      <c r="H693" s="29" t="n"/>
      <c r="I693" s="30" t="n"/>
      <c r="J693" s="31" t="n"/>
      <c r="K693" s="31" t="n"/>
      <c r="L693" s="19">
        <f>IF(OR(K693="",J693="",J693=0),"",K693/J693)</f>
        <v/>
      </c>
      <c r="M693" s="20">
        <f>IF(AND(A693="",C693=""),"",IF(N693="No","Skipped",IF(K693="","Active",IF(K693&gt;0,"Win",IF(K693&lt;0,"Loss","Breakeven")))))</f>
        <v/>
      </c>
      <c r="N693" s="24" t="n"/>
      <c r="O693" s="21" t="n"/>
      <c r="P693" s="24" t="n"/>
      <c r="Q693" s="32" t="n"/>
      <c r="R693" s="24" t="n"/>
      <c r="S693" s="21" t="n"/>
      <c r="T693" s="21" t="n"/>
      <c r="U693" s="21" t="n"/>
      <c r="V693" s="24" t="n"/>
      <c r="W693" s="25">
        <f>IF(K693="","",SUM($K$2:K693))</f>
        <v/>
      </c>
      <c r="X693" s="25">
        <f>IF(W693="","",MAX(0,MAX($W$2:W693)))</f>
        <v/>
      </c>
      <c r="Y693" s="25">
        <f>IF(W693="","",W693-X693)</f>
        <v/>
      </c>
      <c r="Z693" s="20">
        <f>IF(A693="","",CHOOSE(WEEKDAY(A693,2),"Mon","Tue","Wed","Thu","Fri","Sat","Sun"))</f>
        <v/>
      </c>
      <c r="AA693" s="26">
        <f>IF(A693="","",DATE(YEAR(A693),MONTH(A693),1))</f>
        <v/>
      </c>
    </row>
    <row r="694">
      <c r="A694" s="27" t="n"/>
      <c r="B694" s="28" t="n"/>
      <c r="C694" s="24" t="n"/>
      <c r="D694" s="24" t="n"/>
      <c r="E694" s="24" t="n"/>
      <c r="F694" s="29" t="n"/>
      <c r="G694" s="29" t="n"/>
      <c r="H694" s="29" t="n"/>
      <c r="I694" s="30" t="n"/>
      <c r="J694" s="31" t="n"/>
      <c r="K694" s="31" t="n"/>
      <c r="L694" s="19">
        <f>IF(OR(K694="",J694="",J694=0),"",K694/J694)</f>
        <v/>
      </c>
      <c r="M694" s="20">
        <f>IF(AND(A694="",C694=""),"",IF(N694="No","Skipped",IF(K694="","Active",IF(K694&gt;0,"Win",IF(K694&lt;0,"Loss","Breakeven")))))</f>
        <v/>
      </c>
      <c r="N694" s="24" t="n"/>
      <c r="O694" s="21" t="n"/>
      <c r="P694" s="24" t="n"/>
      <c r="Q694" s="32" t="n"/>
      <c r="R694" s="24" t="n"/>
      <c r="S694" s="21" t="n"/>
      <c r="T694" s="21" t="n"/>
      <c r="U694" s="21" t="n"/>
      <c r="V694" s="24" t="n"/>
      <c r="W694" s="25">
        <f>IF(K694="","",SUM($K$2:K694))</f>
        <v/>
      </c>
      <c r="X694" s="25">
        <f>IF(W694="","",MAX(0,MAX($W$2:W694)))</f>
        <v/>
      </c>
      <c r="Y694" s="25">
        <f>IF(W694="","",W694-X694)</f>
        <v/>
      </c>
      <c r="Z694" s="20">
        <f>IF(A694="","",CHOOSE(WEEKDAY(A694,2),"Mon","Tue","Wed","Thu","Fri","Sat","Sun"))</f>
        <v/>
      </c>
      <c r="AA694" s="26">
        <f>IF(A694="","",DATE(YEAR(A694),MONTH(A694),1))</f>
        <v/>
      </c>
    </row>
    <row r="695">
      <c r="A695" s="27" t="n"/>
      <c r="B695" s="28" t="n"/>
      <c r="C695" s="24" t="n"/>
      <c r="D695" s="24" t="n"/>
      <c r="E695" s="24" t="n"/>
      <c r="F695" s="29" t="n"/>
      <c r="G695" s="29" t="n"/>
      <c r="H695" s="29" t="n"/>
      <c r="I695" s="30" t="n"/>
      <c r="J695" s="31" t="n"/>
      <c r="K695" s="31" t="n"/>
      <c r="L695" s="19">
        <f>IF(OR(K695="",J695="",J695=0),"",K695/J695)</f>
        <v/>
      </c>
      <c r="M695" s="20">
        <f>IF(AND(A695="",C695=""),"",IF(N695="No","Skipped",IF(K695="","Active",IF(K695&gt;0,"Win",IF(K695&lt;0,"Loss","Breakeven")))))</f>
        <v/>
      </c>
      <c r="N695" s="24" t="n"/>
      <c r="O695" s="21" t="n"/>
      <c r="P695" s="24" t="n"/>
      <c r="Q695" s="32" t="n"/>
      <c r="R695" s="24" t="n"/>
      <c r="S695" s="21" t="n"/>
      <c r="T695" s="21" t="n"/>
      <c r="U695" s="21" t="n"/>
      <c r="V695" s="24" t="n"/>
      <c r="W695" s="25">
        <f>IF(K695="","",SUM($K$2:K695))</f>
        <v/>
      </c>
      <c r="X695" s="25">
        <f>IF(W695="","",MAX(0,MAX($W$2:W695)))</f>
        <v/>
      </c>
      <c r="Y695" s="25">
        <f>IF(W695="","",W695-X695)</f>
        <v/>
      </c>
      <c r="Z695" s="20">
        <f>IF(A695="","",CHOOSE(WEEKDAY(A695,2),"Mon","Tue","Wed","Thu","Fri","Sat","Sun"))</f>
        <v/>
      </c>
      <c r="AA695" s="26">
        <f>IF(A695="","",DATE(YEAR(A695),MONTH(A695),1))</f>
        <v/>
      </c>
    </row>
    <row r="696">
      <c r="A696" s="27" t="n"/>
      <c r="B696" s="28" t="n"/>
      <c r="C696" s="24" t="n"/>
      <c r="D696" s="24" t="n"/>
      <c r="E696" s="24" t="n"/>
      <c r="F696" s="29" t="n"/>
      <c r="G696" s="29" t="n"/>
      <c r="H696" s="29" t="n"/>
      <c r="I696" s="30" t="n"/>
      <c r="J696" s="31" t="n"/>
      <c r="K696" s="31" t="n"/>
      <c r="L696" s="19">
        <f>IF(OR(K696="",J696="",J696=0),"",K696/J696)</f>
        <v/>
      </c>
      <c r="M696" s="20">
        <f>IF(AND(A696="",C696=""),"",IF(N696="No","Skipped",IF(K696="","Active",IF(K696&gt;0,"Win",IF(K696&lt;0,"Loss","Breakeven")))))</f>
        <v/>
      </c>
      <c r="N696" s="24" t="n"/>
      <c r="O696" s="21" t="n"/>
      <c r="P696" s="24" t="n"/>
      <c r="Q696" s="32" t="n"/>
      <c r="R696" s="24" t="n"/>
      <c r="S696" s="21" t="n"/>
      <c r="T696" s="21" t="n"/>
      <c r="U696" s="21" t="n"/>
      <c r="V696" s="24" t="n"/>
      <c r="W696" s="25">
        <f>IF(K696="","",SUM($K$2:K696))</f>
        <v/>
      </c>
      <c r="X696" s="25">
        <f>IF(W696="","",MAX(0,MAX($W$2:W696)))</f>
        <v/>
      </c>
      <c r="Y696" s="25">
        <f>IF(W696="","",W696-X696)</f>
        <v/>
      </c>
      <c r="Z696" s="20">
        <f>IF(A696="","",CHOOSE(WEEKDAY(A696,2),"Mon","Tue","Wed","Thu","Fri","Sat","Sun"))</f>
        <v/>
      </c>
      <c r="AA696" s="26">
        <f>IF(A696="","",DATE(YEAR(A696),MONTH(A696),1))</f>
        <v/>
      </c>
    </row>
    <row r="697">
      <c r="A697" s="27" t="n"/>
      <c r="B697" s="28" t="n"/>
      <c r="C697" s="24" t="n"/>
      <c r="D697" s="24" t="n"/>
      <c r="E697" s="24" t="n"/>
      <c r="F697" s="29" t="n"/>
      <c r="G697" s="29" t="n"/>
      <c r="H697" s="29" t="n"/>
      <c r="I697" s="30" t="n"/>
      <c r="J697" s="31" t="n"/>
      <c r="K697" s="31" t="n"/>
      <c r="L697" s="19">
        <f>IF(OR(K697="",J697="",J697=0),"",K697/J697)</f>
        <v/>
      </c>
      <c r="M697" s="20">
        <f>IF(AND(A697="",C697=""),"",IF(N697="No","Skipped",IF(K697="","Active",IF(K697&gt;0,"Win",IF(K697&lt;0,"Loss","Breakeven")))))</f>
        <v/>
      </c>
      <c r="N697" s="24" t="n"/>
      <c r="O697" s="21" t="n"/>
      <c r="P697" s="24" t="n"/>
      <c r="Q697" s="32" t="n"/>
      <c r="R697" s="24" t="n"/>
      <c r="S697" s="21" t="n"/>
      <c r="T697" s="21" t="n"/>
      <c r="U697" s="21" t="n"/>
      <c r="V697" s="24" t="n"/>
      <c r="W697" s="25">
        <f>IF(K697="","",SUM($K$2:K697))</f>
        <v/>
      </c>
      <c r="X697" s="25">
        <f>IF(W697="","",MAX(0,MAX($W$2:W697)))</f>
        <v/>
      </c>
      <c r="Y697" s="25">
        <f>IF(W697="","",W697-X697)</f>
        <v/>
      </c>
      <c r="Z697" s="20">
        <f>IF(A697="","",CHOOSE(WEEKDAY(A697,2),"Mon","Tue","Wed","Thu","Fri","Sat","Sun"))</f>
        <v/>
      </c>
      <c r="AA697" s="26">
        <f>IF(A697="","",DATE(YEAR(A697),MONTH(A697),1))</f>
        <v/>
      </c>
    </row>
    <row r="698">
      <c r="A698" s="27" t="n"/>
      <c r="B698" s="28" t="n"/>
      <c r="C698" s="24" t="n"/>
      <c r="D698" s="24" t="n"/>
      <c r="E698" s="24" t="n"/>
      <c r="F698" s="29" t="n"/>
      <c r="G698" s="29" t="n"/>
      <c r="H698" s="29" t="n"/>
      <c r="I698" s="30" t="n"/>
      <c r="J698" s="31" t="n"/>
      <c r="K698" s="31" t="n"/>
      <c r="L698" s="19">
        <f>IF(OR(K698="",J698="",J698=0),"",K698/J698)</f>
        <v/>
      </c>
      <c r="M698" s="20">
        <f>IF(AND(A698="",C698=""),"",IF(N698="No","Skipped",IF(K698="","Active",IF(K698&gt;0,"Win",IF(K698&lt;0,"Loss","Breakeven")))))</f>
        <v/>
      </c>
      <c r="N698" s="24" t="n"/>
      <c r="O698" s="21" t="n"/>
      <c r="P698" s="24" t="n"/>
      <c r="Q698" s="32" t="n"/>
      <c r="R698" s="24" t="n"/>
      <c r="S698" s="21" t="n"/>
      <c r="T698" s="21" t="n"/>
      <c r="U698" s="21" t="n"/>
      <c r="V698" s="24" t="n"/>
      <c r="W698" s="25">
        <f>IF(K698="","",SUM($K$2:K698))</f>
        <v/>
      </c>
      <c r="X698" s="25">
        <f>IF(W698="","",MAX(0,MAX($W$2:W698)))</f>
        <v/>
      </c>
      <c r="Y698" s="25">
        <f>IF(W698="","",W698-X698)</f>
        <v/>
      </c>
      <c r="Z698" s="20">
        <f>IF(A698="","",CHOOSE(WEEKDAY(A698,2),"Mon","Tue","Wed","Thu","Fri","Sat","Sun"))</f>
        <v/>
      </c>
      <c r="AA698" s="26">
        <f>IF(A698="","",DATE(YEAR(A698),MONTH(A698),1))</f>
        <v/>
      </c>
    </row>
    <row r="699">
      <c r="A699" s="27" t="n"/>
      <c r="B699" s="28" t="n"/>
      <c r="C699" s="24" t="n"/>
      <c r="D699" s="24" t="n"/>
      <c r="E699" s="24" t="n"/>
      <c r="F699" s="29" t="n"/>
      <c r="G699" s="29" t="n"/>
      <c r="H699" s="29" t="n"/>
      <c r="I699" s="30" t="n"/>
      <c r="J699" s="31" t="n"/>
      <c r="K699" s="31" t="n"/>
      <c r="L699" s="19">
        <f>IF(OR(K699="",J699="",J699=0),"",K699/J699)</f>
        <v/>
      </c>
      <c r="M699" s="20">
        <f>IF(AND(A699="",C699=""),"",IF(N699="No","Skipped",IF(K699="","Active",IF(K699&gt;0,"Win",IF(K699&lt;0,"Loss","Breakeven")))))</f>
        <v/>
      </c>
      <c r="N699" s="24" t="n"/>
      <c r="O699" s="21" t="n"/>
      <c r="P699" s="24" t="n"/>
      <c r="Q699" s="32" t="n"/>
      <c r="R699" s="24" t="n"/>
      <c r="S699" s="21" t="n"/>
      <c r="T699" s="21" t="n"/>
      <c r="U699" s="21" t="n"/>
      <c r="V699" s="24" t="n"/>
      <c r="W699" s="25">
        <f>IF(K699="","",SUM($K$2:K699))</f>
        <v/>
      </c>
      <c r="X699" s="25">
        <f>IF(W699="","",MAX(0,MAX($W$2:W699)))</f>
        <v/>
      </c>
      <c r="Y699" s="25">
        <f>IF(W699="","",W699-X699)</f>
        <v/>
      </c>
      <c r="Z699" s="20">
        <f>IF(A699="","",CHOOSE(WEEKDAY(A699,2),"Mon","Tue","Wed","Thu","Fri","Sat","Sun"))</f>
        <v/>
      </c>
      <c r="AA699" s="26">
        <f>IF(A699="","",DATE(YEAR(A699),MONTH(A699),1))</f>
        <v/>
      </c>
    </row>
    <row r="700">
      <c r="A700" s="27" t="n"/>
      <c r="B700" s="28" t="n"/>
      <c r="C700" s="24" t="n"/>
      <c r="D700" s="24" t="n"/>
      <c r="E700" s="24" t="n"/>
      <c r="F700" s="29" t="n"/>
      <c r="G700" s="29" t="n"/>
      <c r="H700" s="29" t="n"/>
      <c r="I700" s="30" t="n"/>
      <c r="J700" s="31" t="n"/>
      <c r="K700" s="31" t="n"/>
      <c r="L700" s="19">
        <f>IF(OR(K700="",J700="",J700=0),"",K700/J700)</f>
        <v/>
      </c>
      <c r="M700" s="20">
        <f>IF(AND(A700="",C700=""),"",IF(N700="No","Skipped",IF(K700="","Active",IF(K700&gt;0,"Win",IF(K700&lt;0,"Loss","Breakeven")))))</f>
        <v/>
      </c>
      <c r="N700" s="24" t="n"/>
      <c r="O700" s="21" t="n"/>
      <c r="P700" s="24" t="n"/>
      <c r="Q700" s="32" t="n"/>
      <c r="R700" s="24" t="n"/>
      <c r="S700" s="21" t="n"/>
      <c r="T700" s="21" t="n"/>
      <c r="U700" s="21" t="n"/>
      <c r="V700" s="24" t="n"/>
      <c r="W700" s="25">
        <f>IF(K700="","",SUM($K$2:K700))</f>
        <v/>
      </c>
      <c r="X700" s="25">
        <f>IF(W700="","",MAX(0,MAX($W$2:W700)))</f>
        <v/>
      </c>
      <c r="Y700" s="25">
        <f>IF(W700="","",W700-X700)</f>
        <v/>
      </c>
      <c r="Z700" s="20">
        <f>IF(A700="","",CHOOSE(WEEKDAY(A700,2),"Mon","Tue","Wed","Thu","Fri","Sat","Sun"))</f>
        <v/>
      </c>
      <c r="AA700" s="26">
        <f>IF(A700="","",DATE(YEAR(A700),MONTH(A700),1))</f>
        <v/>
      </c>
    </row>
    <row r="701">
      <c r="A701" s="27" t="n"/>
      <c r="B701" s="28" t="n"/>
      <c r="C701" s="24" t="n"/>
      <c r="D701" s="24" t="n"/>
      <c r="E701" s="24" t="n"/>
      <c r="F701" s="29" t="n"/>
      <c r="G701" s="29" t="n"/>
      <c r="H701" s="29" t="n"/>
      <c r="I701" s="30" t="n"/>
      <c r="J701" s="31" t="n"/>
      <c r="K701" s="31" t="n"/>
      <c r="L701" s="19">
        <f>IF(OR(K701="",J701="",J701=0),"",K701/J701)</f>
        <v/>
      </c>
      <c r="M701" s="20">
        <f>IF(AND(A701="",C701=""),"",IF(N701="No","Skipped",IF(K701="","Active",IF(K701&gt;0,"Win",IF(K701&lt;0,"Loss","Breakeven")))))</f>
        <v/>
      </c>
      <c r="N701" s="24" t="n"/>
      <c r="O701" s="21" t="n"/>
      <c r="P701" s="24" t="n"/>
      <c r="Q701" s="32" t="n"/>
      <c r="R701" s="24" t="n"/>
      <c r="S701" s="21" t="n"/>
      <c r="T701" s="21" t="n"/>
      <c r="U701" s="21" t="n"/>
      <c r="V701" s="24" t="n"/>
      <c r="W701" s="25">
        <f>IF(K701="","",SUM($K$2:K701))</f>
        <v/>
      </c>
      <c r="X701" s="25">
        <f>IF(W701="","",MAX(0,MAX($W$2:W701)))</f>
        <v/>
      </c>
      <c r="Y701" s="25">
        <f>IF(W701="","",W701-X701)</f>
        <v/>
      </c>
      <c r="Z701" s="20">
        <f>IF(A701="","",CHOOSE(WEEKDAY(A701,2),"Mon","Tue","Wed","Thu","Fri","Sat","Sun"))</f>
        <v/>
      </c>
      <c r="AA701" s="26">
        <f>IF(A701="","",DATE(YEAR(A701),MONTH(A701),1))</f>
        <v/>
      </c>
    </row>
    <row r="702">
      <c r="A702" s="27" t="n"/>
      <c r="B702" s="28" t="n"/>
      <c r="C702" s="24" t="n"/>
      <c r="D702" s="24" t="n"/>
      <c r="E702" s="24" t="n"/>
      <c r="F702" s="29" t="n"/>
      <c r="G702" s="29" t="n"/>
      <c r="H702" s="29" t="n"/>
      <c r="I702" s="30" t="n"/>
      <c r="J702" s="31" t="n"/>
      <c r="K702" s="31" t="n"/>
      <c r="L702" s="19">
        <f>IF(OR(K702="",J702="",J702=0),"",K702/J702)</f>
        <v/>
      </c>
      <c r="M702" s="20">
        <f>IF(AND(A702="",C702=""),"",IF(N702="No","Skipped",IF(K702="","Active",IF(K702&gt;0,"Win",IF(K702&lt;0,"Loss","Breakeven")))))</f>
        <v/>
      </c>
      <c r="N702" s="24" t="n"/>
      <c r="O702" s="21" t="n"/>
      <c r="P702" s="24" t="n"/>
      <c r="Q702" s="32" t="n"/>
      <c r="R702" s="24" t="n"/>
      <c r="S702" s="21" t="n"/>
      <c r="T702" s="21" t="n"/>
      <c r="U702" s="21" t="n"/>
      <c r="V702" s="24" t="n"/>
      <c r="W702" s="25">
        <f>IF(K702="","",SUM($K$2:K702))</f>
        <v/>
      </c>
      <c r="X702" s="25">
        <f>IF(W702="","",MAX(0,MAX($W$2:W702)))</f>
        <v/>
      </c>
      <c r="Y702" s="25">
        <f>IF(W702="","",W702-X702)</f>
        <v/>
      </c>
      <c r="Z702" s="20">
        <f>IF(A702="","",CHOOSE(WEEKDAY(A702,2),"Mon","Tue","Wed","Thu","Fri","Sat","Sun"))</f>
        <v/>
      </c>
      <c r="AA702" s="26">
        <f>IF(A702="","",DATE(YEAR(A702),MONTH(A702),1))</f>
        <v/>
      </c>
    </row>
    <row r="703">
      <c r="A703" s="27" t="n"/>
      <c r="B703" s="28" t="n"/>
      <c r="C703" s="24" t="n"/>
      <c r="D703" s="24" t="n"/>
      <c r="E703" s="24" t="n"/>
      <c r="F703" s="29" t="n"/>
      <c r="G703" s="29" t="n"/>
      <c r="H703" s="29" t="n"/>
      <c r="I703" s="30" t="n"/>
      <c r="J703" s="31" t="n"/>
      <c r="K703" s="31" t="n"/>
      <c r="L703" s="19">
        <f>IF(OR(K703="",J703="",J703=0),"",K703/J703)</f>
        <v/>
      </c>
      <c r="M703" s="20">
        <f>IF(AND(A703="",C703=""),"",IF(N703="No","Skipped",IF(K703="","Active",IF(K703&gt;0,"Win",IF(K703&lt;0,"Loss","Breakeven")))))</f>
        <v/>
      </c>
      <c r="N703" s="24" t="n"/>
      <c r="O703" s="21" t="n"/>
      <c r="P703" s="24" t="n"/>
      <c r="Q703" s="32" t="n"/>
      <c r="R703" s="24" t="n"/>
      <c r="S703" s="21" t="n"/>
      <c r="T703" s="21" t="n"/>
      <c r="U703" s="21" t="n"/>
      <c r="V703" s="24" t="n"/>
      <c r="W703" s="25">
        <f>IF(K703="","",SUM($K$2:K703))</f>
        <v/>
      </c>
      <c r="X703" s="25">
        <f>IF(W703="","",MAX(0,MAX($W$2:W703)))</f>
        <v/>
      </c>
      <c r="Y703" s="25">
        <f>IF(W703="","",W703-X703)</f>
        <v/>
      </c>
      <c r="Z703" s="20">
        <f>IF(A703="","",CHOOSE(WEEKDAY(A703,2),"Mon","Tue","Wed","Thu","Fri","Sat","Sun"))</f>
        <v/>
      </c>
      <c r="AA703" s="26">
        <f>IF(A703="","",DATE(YEAR(A703),MONTH(A703),1))</f>
        <v/>
      </c>
    </row>
    <row r="704">
      <c r="A704" s="27" t="n"/>
      <c r="B704" s="28" t="n"/>
      <c r="C704" s="24" t="n"/>
      <c r="D704" s="24" t="n"/>
      <c r="E704" s="24" t="n"/>
      <c r="F704" s="29" t="n"/>
      <c r="G704" s="29" t="n"/>
      <c r="H704" s="29" t="n"/>
      <c r="I704" s="30" t="n"/>
      <c r="J704" s="31" t="n"/>
      <c r="K704" s="31" t="n"/>
      <c r="L704" s="19">
        <f>IF(OR(K704="",J704="",J704=0),"",K704/J704)</f>
        <v/>
      </c>
      <c r="M704" s="20">
        <f>IF(AND(A704="",C704=""),"",IF(N704="No","Skipped",IF(K704="","Active",IF(K704&gt;0,"Win",IF(K704&lt;0,"Loss","Breakeven")))))</f>
        <v/>
      </c>
      <c r="N704" s="24" t="n"/>
      <c r="O704" s="21" t="n"/>
      <c r="P704" s="24" t="n"/>
      <c r="Q704" s="32" t="n"/>
      <c r="R704" s="24" t="n"/>
      <c r="S704" s="21" t="n"/>
      <c r="T704" s="21" t="n"/>
      <c r="U704" s="21" t="n"/>
      <c r="V704" s="24" t="n"/>
      <c r="W704" s="25">
        <f>IF(K704="","",SUM($K$2:K704))</f>
        <v/>
      </c>
      <c r="X704" s="25">
        <f>IF(W704="","",MAX(0,MAX($W$2:W704)))</f>
        <v/>
      </c>
      <c r="Y704" s="25">
        <f>IF(W704="","",W704-X704)</f>
        <v/>
      </c>
      <c r="Z704" s="20">
        <f>IF(A704="","",CHOOSE(WEEKDAY(A704,2),"Mon","Tue","Wed","Thu","Fri","Sat","Sun"))</f>
        <v/>
      </c>
      <c r="AA704" s="26">
        <f>IF(A704="","",DATE(YEAR(A704),MONTH(A704),1))</f>
        <v/>
      </c>
    </row>
    <row r="705">
      <c r="A705" s="27" t="n"/>
      <c r="B705" s="28" t="n"/>
      <c r="C705" s="24" t="n"/>
      <c r="D705" s="24" t="n"/>
      <c r="E705" s="24" t="n"/>
      <c r="F705" s="29" t="n"/>
      <c r="G705" s="29" t="n"/>
      <c r="H705" s="29" t="n"/>
      <c r="I705" s="30" t="n"/>
      <c r="J705" s="31" t="n"/>
      <c r="K705" s="31" t="n"/>
      <c r="L705" s="19">
        <f>IF(OR(K705="",J705="",J705=0),"",K705/J705)</f>
        <v/>
      </c>
      <c r="M705" s="20">
        <f>IF(AND(A705="",C705=""),"",IF(N705="No","Skipped",IF(K705="","Active",IF(K705&gt;0,"Win",IF(K705&lt;0,"Loss","Breakeven")))))</f>
        <v/>
      </c>
      <c r="N705" s="24" t="n"/>
      <c r="O705" s="21" t="n"/>
      <c r="P705" s="24" t="n"/>
      <c r="Q705" s="32" t="n"/>
      <c r="R705" s="24" t="n"/>
      <c r="S705" s="21" t="n"/>
      <c r="T705" s="21" t="n"/>
      <c r="U705" s="21" t="n"/>
      <c r="V705" s="24" t="n"/>
      <c r="W705" s="25">
        <f>IF(K705="","",SUM($K$2:K705))</f>
        <v/>
      </c>
      <c r="X705" s="25">
        <f>IF(W705="","",MAX(0,MAX($W$2:W705)))</f>
        <v/>
      </c>
      <c r="Y705" s="25">
        <f>IF(W705="","",W705-X705)</f>
        <v/>
      </c>
      <c r="Z705" s="20">
        <f>IF(A705="","",CHOOSE(WEEKDAY(A705,2),"Mon","Tue","Wed","Thu","Fri","Sat","Sun"))</f>
        <v/>
      </c>
      <c r="AA705" s="26">
        <f>IF(A705="","",DATE(YEAR(A705),MONTH(A705),1))</f>
        <v/>
      </c>
    </row>
    <row r="706">
      <c r="A706" s="27" t="n"/>
      <c r="B706" s="28" t="n"/>
      <c r="C706" s="24" t="n"/>
      <c r="D706" s="24" t="n"/>
      <c r="E706" s="24" t="n"/>
      <c r="F706" s="29" t="n"/>
      <c r="G706" s="29" t="n"/>
      <c r="H706" s="29" t="n"/>
      <c r="I706" s="30" t="n"/>
      <c r="J706" s="31" t="n"/>
      <c r="K706" s="31" t="n"/>
      <c r="L706" s="19">
        <f>IF(OR(K706="",J706="",J706=0),"",K706/J706)</f>
        <v/>
      </c>
      <c r="M706" s="20">
        <f>IF(AND(A706="",C706=""),"",IF(N706="No","Skipped",IF(K706="","Active",IF(K706&gt;0,"Win",IF(K706&lt;0,"Loss","Breakeven")))))</f>
        <v/>
      </c>
      <c r="N706" s="24" t="n"/>
      <c r="O706" s="21" t="n"/>
      <c r="P706" s="24" t="n"/>
      <c r="Q706" s="32" t="n"/>
      <c r="R706" s="24" t="n"/>
      <c r="S706" s="21" t="n"/>
      <c r="T706" s="21" t="n"/>
      <c r="U706" s="21" t="n"/>
      <c r="V706" s="24" t="n"/>
      <c r="W706" s="25">
        <f>IF(K706="","",SUM($K$2:K706))</f>
        <v/>
      </c>
      <c r="X706" s="25">
        <f>IF(W706="","",MAX(0,MAX($W$2:W706)))</f>
        <v/>
      </c>
      <c r="Y706" s="25">
        <f>IF(W706="","",W706-X706)</f>
        <v/>
      </c>
      <c r="Z706" s="20">
        <f>IF(A706="","",CHOOSE(WEEKDAY(A706,2),"Mon","Tue","Wed","Thu","Fri","Sat","Sun"))</f>
        <v/>
      </c>
      <c r="AA706" s="26">
        <f>IF(A706="","",DATE(YEAR(A706),MONTH(A706),1))</f>
        <v/>
      </c>
    </row>
    <row r="707">
      <c r="A707" s="27" t="n"/>
      <c r="B707" s="28" t="n"/>
      <c r="C707" s="24" t="n"/>
      <c r="D707" s="24" t="n"/>
      <c r="E707" s="24" t="n"/>
      <c r="F707" s="29" t="n"/>
      <c r="G707" s="29" t="n"/>
      <c r="H707" s="29" t="n"/>
      <c r="I707" s="30" t="n"/>
      <c r="J707" s="31" t="n"/>
      <c r="K707" s="31" t="n"/>
      <c r="L707" s="19">
        <f>IF(OR(K707="",J707="",J707=0),"",K707/J707)</f>
        <v/>
      </c>
      <c r="M707" s="20">
        <f>IF(AND(A707="",C707=""),"",IF(N707="No","Skipped",IF(K707="","Active",IF(K707&gt;0,"Win",IF(K707&lt;0,"Loss","Breakeven")))))</f>
        <v/>
      </c>
      <c r="N707" s="24" t="n"/>
      <c r="O707" s="21" t="n"/>
      <c r="P707" s="24" t="n"/>
      <c r="Q707" s="32" t="n"/>
      <c r="R707" s="24" t="n"/>
      <c r="S707" s="21" t="n"/>
      <c r="T707" s="21" t="n"/>
      <c r="U707" s="21" t="n"/>
      <c r="V707" s="24" t="n"/>
      <c r="W707" s="25">
        <f>IF(K707="","",SUM($K$2:K707))</f>
        <v/>
      </c>
      <c r="X707" s="25">
        <f>IF(W707="","",MAX(0,MAX($W$2:W707)))</f>
        <v/>
      </c>
      <c r="Y707" s="25">
        <f>IF(W707="","",W707-X707)</f>
        <v/>
      </c>
      <c r="Z707" s="20">
        <f>IF(A707="","",CHOOSE(WEEKDAY(A707,2),"Mon","Tue","Wed","Thu","Fri","Sat","Sun"))</f>
        <v/>
      </c>
      <c r="AA707" s="26">
        <f>IF(A707="","",DATE(YEAR(A707),MONTH(A707),1))</f>
        <v/>
      </c>
    </row>
    <row r="708">
      <c r="A708" s="27" t="n"/>
      <c r="B708" s="28" t="n"/>
      <c r="C708" s="24" t="n"/>
      <c r="D708" s="24" t="n"/>
      <c r="E708" s="24" t="n"/>
      <c r="F708" s="29" t="n"/>
      <c r="G708" s="29" t="n"/>
      <c r="H708" s="29" t="n"/>
      <c r="I708" s="30" t="n"/>
      <c r="J708" s="31" t="n"/>
      <c r="K708" s="31" t="n"/>
      <c r="L708" s="19">
        <f>IF(OR(K708="",J708="",J708=0),"",K708/J708)</f>
        <v/>
      </c>
      <c r="M708" s="20">
        <f>IF(AND(A708="",C708=""),"",IF(N708="No","Skipped",IF(K708="","Active",IF(K708&gt;0,"Win",IF(K708&lt;0,"Loss","Breakeven")))))</f>
        <v/>
      </c>
      <c r="N708" s="24" t="n"/>
      <c r="O708" s="21" t="n"/>
      <c r="P708" s="24" t="n"/>
      <c r="Q708" s="32" t="n"/>
      <c r="R708" s="24" t="n"/>
      <c r="S708" s="21" t="n"/>
      <c r="T708" s="21" t="n"/>
      <c r="U708" s="21" t="n"/>
      <c r="V708" s="24" t="n"/>
      <c r="W708" s="25">
        <f>IF(K708="","",SUM($K$2:K708))</f>
        <v/>
      </c>
      <c r="X708" s="25">
        <f>IF(W708="","",MAX(0,MAX($W$2:W708)))</f>
        <v/>
      </c>
      <c r="Y708" s="25">
        <f>IF(W708="","",W708-X708)</f>
        <v/>
      </c>
      <c r="Z708" s="20">
        <f>IF(A708="","",CHOOSE(WEEKDAY(A708,2),"Mon","Tue","Wed","Thu","Fri","Sat","Sun"))</f>
        <v/>
      </c>
      <c r="AA708" s="26">
        <f>IF(A708="","",DATE(YEAR(A708),MONTH(A708),1))</f>
        <v/>
      </c>
    </row>
    <row r="709">
      <c r="A709" s="27" t="n"/>
      <c r="B709" s="28" t="n"/>
      <c r="C709" s="24" t="n"/>
      <c r="D709" s="24" t="n"/>
      <c r="E709" s="24" t="n"/>
      <c r="F709" s="29" t="n"/>
      <c r="G709" s="29" t="n"/>
      <c r="H709" s="29" t="n"/>
      <c r="I709" s="30" t="n"/>
      <c r="J709" s="31" t="n"/>
      <c r="K709" s="31" t="n"/>
      <c r="L709" s="19">
        <f>IF(OR(K709="",J709="",J709=0),"",K709/J709)</f>
        <v/>
      </c>
      <c r="M709" s="20">
        <f>IF(AND(A709="",C709=""),"",IF(N709="No","Skipped",IF(K709="","Active",IF(K709&gt;0,"Win",IF(K709&lt;0,"Loss","Breakeven")))))</f>
        <v/>
      </c>
      <c r="N709" s="24" t="n"/>
      <c r="O709" s="21" t="n"/>
      <c r="P709" s="24" t="n"/>
      <c r="Q709" s="32" t="n"/>
      <c r="R709" s="24" t="n"/>
      <c r="S709" s="21" t="n"/>
      <c r="T709" s="21" t="n"/>
      <c r="U709" s="21" t="n"/>
      <c r="V709" s="24" t="n"/>
      <c r="W709" s="25">
        <f>IF(K709="","",SUM($K$2:K709))</f>
        <v/>
      </c>
      <c r="X709" s="25">
        <f>IF(W709="","",MAX(0,MAX($W$2:W709)))</f>
        <v/>
      </c>
      <c r="Y709" s="25">
        <f>IF(W709="","",W709-X709)</f>
        <v/>
      </c>
      <c r="Z709" s="20">
        <f>IF(A709="","",CHOOSE(WEEKDAY(A709,2),"Mon","Tue","Wed","Thu","Fri","Sat","Sun"))</f>
        <v/>
      </c>
      <c r="AA709" s="26">
        <f>IF(A709="","",DATE(YEAR(A709),MONTH(A709),1))</f>
        <v/>
      </c>
    </row>
    <row r="710">
      <c r="A710" s="27" t="n"/>
      <c r="B710" s="28" t="n"/>
      <c r="C710" s="24" t="n"/>
      <c r="D710" s="24" t="n"/>
      <c r="E710" s="24" t="n"/>
      <c r="F710" s="29" t="n"/>
      <c r="G710" s="29" t="n"/>
      <c r="H710" s="29" t="n"/>
      <c r="I710" s="30" t="n"/>
      <c r="J710" s="31" t="n"/>
      <c r="K710" s="31" t="n"/>
      <c r="L710" s="19">
        <f>IF(OR(K710="",J710="",J710=0),"",K710/J710)</f>
        <v/>
      </c>
      <c r="M710" s="20">
        <f>IF(AND(A710="",C710=""),"",IF(N710="No","Skipped",IF(K710="","Active",IF(K710&gt;0,"Win",IF(K710&lt;0,"Loss","Breakeven")))))</f>
        <v/>
      </c>
      <c r="N710" s="24" t="n"/>
      <c r="O710" s="21" t="n"/>
      <c r="P710" s="24" t="n"/>
      <c r="Q710" s="32" t="n"/>
      <c r="R710" s="24" t="n"/>
      <c r="S710" s="21" t="n"/>
      <c r="T710" s="21" t="n"/>
      <c r="U710" s="21" t="n"/>
      <c r="V710" s="24" t="n"/>
      <c r="W710" s="25">
        <f>IF(K710="","",SUM($K$2:K710))</f>
        <v/>
      </c>
      <c r="X710" s="25">
        <f>IF(W710="","",MAX(0,MAX($W$2:W710)))</f>
        <v/>
      </c>
      <c r="Y710" s="25">
        <f>IF(W710="","",W710-X710)</f>
        <v/>
      </c>
      <c r="Z710" s="20">
        <f>IF(A710="","",CHOOSE(WEEKDAY(A710,2),"Mon","Tue","Wed","Thu","Fri","Sat","Sun"))</f>
        <v/>
      </c>
      <c r="AA710" s="26">
        <f>IF(A710="","",DATE(YEAR(A710),MONTH(A710),1))</f>
        <v/>
      </c>
    </row>
    <row r="711">
      <c r="A711" s="27" t="n"/>
      <c r="B711" s="28" t="n"/>
      <c r="C711" s="24" t="n"/>
      <c r="D711" s="24" t="n"/>
      <c r="E711" s="24" t="n"/>
      <c r="F711" s="29" t="n"/>
      <c r="G711" s="29" t="n"/>
      <c r="H711" s="29" t="n"/>
      <c r="I711" s="30" t="n"/>
      <c r="J711" s="31" t="n"/>
      <c r="K711" s="31" t="n"/>
      <c r="L711" s="19">
        <f>IF(OR(K711="",J711="",J711=0),"",K711/J711)</f>
        <v/>
      </c>
      <c r="M711" s="20">
        <f>IF(AND(A711="",C711=""),"",IF(N711="No","Skipped",IF(K711="","Active",IF(K711&gt;0,"Win",IF(K711&lt;0,"Loss","Breakeven")))))</f>
        <v/>
      </c>
      <c r="N711" s="24" t="n"/>
      <c r="O711" s="21" t="n"/>
      <c r="P711" s="24" t="n"/>
      <c r="Q711" s="32" t="n"/>
      <c r="R711" s="24" t="n"/>
      <c r="S711" s="21" t="n"/>
      <c r="T711" s="21" t="n"/>
      <c r="U711" s="21" t="n"/>
      <c r="V711" s="24" t="n"/>
      <c r="W711" s="25">
        <f>IF(K711="","",SUM($K$2:K711))</f>
        <v/>
      </c>
      <c r="X711" s="25">
        <f>IF(W711="","",MAX(0,MAX($W$2:W711)))</f>
        <v/>
      </c>
      <c r="Y711" s="25">
        <f>IF(W711="","",W711-X711)</f>
        <v/>
      </c>
      <c r="Z711" s="20">
        <f>IF(A711="","",CHOOSE(WEEKDAY(A711,2),"Mon","Tue","Wed","Thu","Fri","Sat","Sun"))</f>
        <v/>
      </c>
      <c r="AA711" s="26">
        <f>IF(A711="","",DATE(YEAR(A711),MONTH(A711),1))</f>
        <v/>
      </c>
    </row>
    <row r="712">
      <c r="A712" s="27" t="n"/>
      <c r="B712" s="28" t="n"/>
      <c r="C712" s="24" t="n"/>
      <c r="D712" s="24" t="n"/>
      <c r="E712" s="24" t="n"/>
      <c r="F712" s="29" t="n"/>
      <c r="G712" s="29" t="n"/>
      <c r="H712" s="29" t="n"/>
      <c r="I712" s="30" t="n"/>
      <c r="J712" s="31" t="n"/>
      <c r="K712" s="31" t="n"/>
      <c r="L712" s="19">
        <f>IF(OR(K712="",J712="",J712=0),"",K712/J712)</f>
        <v/>
      </c>
      <c r="M712" s="20">
        <f>IF(AND(A712="",C712=""),"",IF(N712="No","Skipped",IF(K712="","Active",IF(K712&gt;0,"Win",IF(K712&lt;0,"Loss","Breakeven")))))</f>
        <v/>
      </c>
      <c r="N712" s="24" t="n"/>
      <c r="O712" s="21" t="n"/>
      <c r="P712" s="24" t="n"/>
      <c r="Q712" s="32" t="n"/>
      <c r="R712" s="24" t="n"/>
      <c r="S712" s="21" t="n"/>
      <c r="T712" s="21" t="n"/>
      <c r="U712" s="21" t="n"/>
      <c r="V712" s="24" t="n"/>
      <c r="W712" s="25">
        <f>IF(K712="","",SUM($K$2:K712))</f>
        <v/>
      </c>
      <c r="X712" s="25">
        <f>IF(W712="","",MAX(0,MAX($W$2:W712)))</f>
        <v/>
      </c>
      <c r="Y712" s="25">
        <f>IF(W712="","",W712-X712)</f>
        <v/>
      </c>
      <c r="Z712" s="20">
        <f>IF(A712="","",CHOOSE(WEEKDAY(A712,2),"Mon","Tue","Wed","Thu","Fri","Sat","Sun"))</f>
        <v/>
      </c>
      <c r="AA712" s="26">
        <f>IF(A712="","",DATE(YEAR(A712),MONTH(A712),1))</f>
        <v/>
      </c>
    </row>
    <row r="713">
      <c r="A713" s="27" t="n"/>
      <c r="B713" s="28" t="n"/>
      <c r="C713" s="24" t="n"/>
      <c r="D713" s="24" t="n"/>
      <c r="E713" s="24" t="n"/>
      <c r="F713" s="29" t="n"/>
      <c r="G713" s="29" t="n"/>
      <c r="H713" s="29" t="n"/>
      <c r="I713" s="30" t="n"/>
      <c r="J713" s="31" t="n"/>
      <c r="K713" s="31" t="n"/>
      <c r="L713" s="19">
        <f>IF(OR(K713="",J713="",J713=0),"",K713/J713)</f>
        <v/>
      </c>
      <c r="M713" s="20">
        <f>IF(AND(A713="",C713=""),"",IF(N713="No","Skipped",IF(K713="","Active",IF(K713&gt;0,"Win",IF(K713&lt;0,"Loss","Breakeven")))))</f>
        <v/>
      </c>
      <c r="N713" s="24" t="n"/>
      <c r="O713" s="21" t="n"/>
      <c r="P713" s="24" t="n"/>
      <c r="Q713" s="32" t="n"/>
      <c r="R713" s="24" t="n"/>
      <c r="S713" s="21" t="n"/>
      <c r="T713" s="21" t="n"/>
      <c r="U713" s="21" t="n"/>
      <c r="V713" s="24" t="n"/>
      <c r="W713" s="25">
        <f>IF(K713="","",SUM($K$2:K713))</f>
        <v/>
      </c>
      <c r="X713" s="25">
        <f>IF(W713="","",MAX(0,MAX($W$2:W713)))</f>
        <v/>
      </c>
      <c r="Y713" s="25">
        <f>IF(W713="","",W713-X713)</f>
        <v/>
      </c>
      <c r="Z713" s="20">
        <f>IF(A713="","",CHOOSE(WEEKDAY(A713,2),"Mon","Tue","Wed","Thu","Fri","Sat","Sun"))</f>
        <v/>
      </c>
      <c r="AA713" s="26">
        <f>IF(A713="","",DATE(YEAR(A713),MONTH(A713),1))</f>
        <v/>
      </c>
    </row>
    <row r="714">
      <c r="A714" s="27" t="n"/>
      <c r="B714" s="28" t="n"/>
      <c r="C714" s="24" t="n"/>
      <c r="D714" s="24" t="n"/>
      <c r="E714" s="24" t="n"/>
      <c r="F714" s="29" t="n"/>
      <c r="G714" s="29" t="n"/>
      <c r="H714" s="29" t="n"/>
      <c r="I714" s="30" t="n"/>
      <c r="J714" s="31" t="n"/>
      <c r="K714" s="31" t="n"/>
      <c r="L714" s="19">
        <f>IF(OR(K714="",J714="",J714=0),"",K714/J714)</f>
        <v/>
      </c>
      <c r="M714" s="20">
        <f>IF(AND(A714="",C714=""),"",IF(N714="No","Skipped",IF(K714="","Active",IF(K714&gt;0,"Win",IF(K714&lt;0,"Loss","Breakeven")))))</f>
        <v/>
      </c>
      <c r="N714" s="24" t="n"/>
      <c r="O714" s="21" t="n"/>
      <c r="P714" s="24" t="n"/>
      <c r="Q714" s="32" t="n"/>
      <c r="R714" s="24" t="n"/>
      <c r="S714" s="21" t="n"/>
      <c r="T714" s="21" t="n"/>
      <c r="U714" s="21" t="n"/>
      <c r="V714" s="24" t="n"/>
      <c r="W714" s="25">
        <f>IF(K714="","",SUM($K$2:K714))</f>
        <v/>
      </c>
      <c r="X714" s="25">
        <f>IF(W714="","",MAX(0,MAX($W$2:W714)))</f>
        <v/>
      </c>
      <c r="Y714" s="25">
        <f>IF(W714="","",W714-X714)</f>
        <v/>
      </c>
      <c r="Z714" s="20">
        <f>IF(A714="","",CHOOSE(WEEKDAY(A714,2),"Mon","Tue","Wed","Thu","Fri","Sat","Sun"))</f>
        <v/>
      </c>
      <c r="AA714" s="26">
        <f>IF(A714="","",DATE(YEAR(A714),MONTH(A714),1))</f>
        <v/>
      </c>
    </row>
    <row r="715">
      <c r="A715" s="27" t="n"/>
      <c r="B715" s="28" t="n"/>
      <c r="C715" s="24" t="n"/>
      <c r="D715" s="24" t="n"/>
      <c r="E715" s="24" t="n"/>
      <c r="F715" s="29" t="n"/>
      <c r="G715" s="29" t="n"/>
      <c r="H715" s="29" t="n"/>
      <c r="I715" s="30" t="n"/>
      <c r="J715" s="31" t="n"/>
      <c r="K715" s="31" t="n"/>
      <c r="L715" s="19">
        <f>IF(OR(K715="",J715="",J715=0),"",K715/J715)</f>
        <v/>
      </c>
      <c r="M715" s="20">
        <f>IF(AND(A715="",C715=""),"",IF(N715="No","Skipped",IF(K715="","Active",IF(K715&gt;0,"Win",IF(K715&lt;0,"Loss","Breakeven")))))</f>
        <v/>
      </c>
      <c r="N715" s="24" t="n"/>
      <c r="O715" s="21" t="n"/>
      <c r="P715" s="24" t="n"/>
      <c r="Q715" s="32" t="n"/>
      <c r="R715" s="24" t="n"/>
      <c r="S715" s="21" t="n"/>
      <c r="T715" s="21" t="n"/>
      <c r="U715" s="21" t="n"/>
      <c r="V715" s="24" t="n"/>
      <c r="W715" s="25">
        <f>IF(K715="","",SUM($K$2:K715))</f>
        <v/>
      </c>
      <c r="X715" s="25">
        <f>IF(W715="","",MAX(0,MAX($W$2:W715)))</f>
        <v/>
      </c>
      <c r="Y715" s="25">
        <f>IF(W715="","",W715-X715)</f>
        <v/>
      </c>
      <c r="Z715" s="20">
        <f>IF(A715="","",CHOOSE(WEEKDAY(A715,2),"Mon","Tue","Wed","Thu","Fri","Sat","Sun"))</f>
        <v/>
      </c>
      <c r="AA715" s="26">
        <f>IF(A715="","",DATE(YEAR(A715),MONTH(A715),1))</f>
        <v/>
      </c>
    </row>
    <row r="716">
      <c r="A716" s="27" t="n"/>
      <c r="B716" s="28" t="n"/>
      <c r="C716" s="24" t="n"/>
      <c r="D716" s="24" t="n"/>
      <c r="E716" s="24" t="n"/>
      <c r="F716" s="29" t="n"/>
      <c r="G716" s="29" t="n"/>
      <c r="H716" s="29" t="n"/>
      <c r="I716" s="30" t="n"/>
      <c r="J716" s="31" t="n"/>
      <c r="K716" s="31" t="n"/>
      <c r="L716" s="19">
        <f>IF(OR(K716="",J716="",J716=0),"",K716/J716)</f>
        <v/>
      </c>
      <c r="M716" s="20">
        <f>IF(AND(A716="",C716=""),"",IF(N716="No","Skipped",IF(K716="","Active",IF(K716&gt;0,"Win",IF(K716&lt;0,"Loss","Breakeven")))))</f>
        <v/>
      </c>
      <c r="N716" s="24" t="n"/>
      <c r="O716" s="21" t="n"/>
      <c r="P716" s="24" t="n"/>
      <c r="Q716" s="32" t="n"/>
      <c r="R716" s="24" t="n"/>
      <c r="S716" s="21" t="n"/>
      <c r="T716" s="21" t="n"/>
      <c r="U716" s="21" t="n"/>
      <c r="V716" s="24" t="n"/>
      <c r="W716" s="25">
        <f>IF(K716="","",SUM($K$2:K716))</f>
        <v/>
      </c>
      <c r="X716" s="25">
        <f>IF(W716="","",MAX(0,MAX($W$2:W716)))</f>
        <v/>
      </c>
      <c r="Y716" s="25">
        <f>IF(W716="","",W716-X716)</f>
        <v/>
      </c>
      <c r="Z716" s="20">
        <f>IF(A716="","",CHOOSE(WEEKDAY(A716,2),"Mon","Tue","Wed","Thu","Fri","Sat","Sun"))</f>
        <v/>
      </c>
      <c r="AA716" s="26">
        <f>IF(A716="","",DATE(YEAR(A716),MONTH(A716),1))</f>
        <v/>
      </c>
    </row>
    <row r="717">
      <c r="A717" s="27" t="n"/>
      <c r="B717" s="28" t="n"/>
      <c r="C717" s="24" t="n"/>
      <c r="D717" s="24" t="n"/>
      <c r="E717" s="24" t="n"/>
      <c r="F717" s="29" t="n"/>
      <c r="G717" s="29" t="n"/>
      <c r="H717" s="29" t="n"/>
      <c r="I717" s="30" t="n"/>
      <c r="J717" s="31" t="n"/>
      <c r="K717" s="31" t="n"/>
      <c r="L717" s="19">
        <f>IF(OR(K717="",J717="",J717=0),"",K717/J717)</f>
        <v/>
      </c>
      <c r="M717" s="20">
        <f>IF(AND(A717="",C717=""),"",IF(N717="No","Skipped",IF(K717="","Active",IF(K717&gt;0,"Win",IF(K717&lt;0,"Loss","Breakeven")))))</f>
        <v/>
      </c>
      <c r="N717" s="24" t="n"/>
      <c r="O717" s="21" t="n"/>
      <c r="P717" s="24" t="n"/>
      <c r="Q717" s="32" t="n"/>
      <c r="R717" s="24" t="n"/>
      <c r="S717" s="21" t="n"/>
      <c r="T717" s="21" t="n"/>
      <c r="U717" s="21" t="n"/>
      <c r="V717" s="24" t="n"/>
      <c r="W717" s="25">
        <f>IF(K717="","",SUM($K$2:K717))</f>
        <v/>
      </c>
      <c r="X717" s="25">
        <f>IF(W717="","",MAX(0,MAX($W$2:W717)))</f>
        <v/>
      </c>
      <c r="Y717" s="25">
        <f>IF(W717="","",W717-X717)</f>
        <v/>
      </c>
      <c r="Z717" s="20">
        <f>IF(A717="","",CHOOSE(WEEKDAY(A717,2),"Mon","Tue","Wed","Thu","Fri","Sat","Sun"))</f>
        <v/>
      </c>
      <c r="AA717" s="26">
        <f>IF(A717="","",DATE(YEAR(A717),MONTH(A717),1))</f>
        <v/>
      </c>
    </row>
    <row r="718">
      <c r="A718" s="27" t="n"/>
      <c r="B718" s="28" t="n"/>
      <c r="C718" s="24" t="n"/>
      <c r="D718" s="24" t="n"/>
      <c r="E718" s="24" t="n"/>
      <c r="F718" s="29" t="n"/>
      <c r="G718" s="29" t="n"/>
      <c r="H718" s="29" t="n"/>
      <c r="I718" s="30" t="n"/>
      <c r="J718" s="31" t="n"/>
      <c r="K718" s="31" t="n"/>
      <c r="L718" s="19">
        <f>IF(OR(K718="",J718="",J718=0),"",K718/J718)</f>
        <v/>
      </c>
      <c r="M718" s="20">
        <f>IF(AND(A718="",C718=""),"",IF(N718="No","Skipped",IF(K718="","Active",IF(K718&gt;0,"Win",IF(K718&lt;0,"Loss","Breakeven")))))</f>
        <v/>
      </c>
      <c r="N718" s="24" t="n"/>
      <c r="O718" s="21" t="n"/>
      <c r="P718" s="24" t="n"/>
      <c r="Q718" s="32" t="n"/>
      <c r="R718" s="24" t="n"/>
      <c r="S718" s="21" t="n"/>
      <c r="T718" s="21" t="n"/>
      <c r="U718" s="21" t="n"/>
      <c r="V718" s="24" t="n"/>
      <c r="W718" s="25">
        <f>IF(K718="","",SUM($K$2:K718))</f>
        <v/>
      </c>
      <c r="X718" s="25">
        <f>IF(W718="","",MAX(0,MAX($W$2:W718)))</f>
        <v/>
      </c>
      <c r="Y718" s="25">
        <f>IF(W718="","",W718-X718)</f>
        <v/>
      </c>
      <c r="Z718" s="20">
        <f>IF(A718="","",CHOOSE(WEEKDAY(A718,2),"Mon","Tue","Wed","Thu","Fri","Sat","Sun"))</f>
        <v/>
      </c>
      <c r="AA718" s="26">
        <f>IF(A718="","",DATE(YEAR(A718),MONTH(A718),1))</f>
        <v/>
      </c>
    </row>
    <row r="719">
      <c r="A719" s="27" t="n"/>
      <c r="B719" s="28" t="n"/>
      <c r="C719" s="24" t="n"/>
      <c r="D719" s="24" t="n"/>
      <c r="E719" s="24" t="n"/>
      <c r="F719" s="29" t="n"/>
      <c r="G719" s="29" t="n"/>
      <c r="H719" s="29" t="n"/>
      <c r="I719" s="30" t="n"/>
      <c r="J719" s="31" t="n"/>
      <c r="K719" s="31" t="n"/>
      <c r="L719" s="19">
        <f>IF(OR(K719="",J719="",J719=0),"",K719/J719)</f>
        <v/>
      </c>
      <c r="M719" s="20">
        <f>IF(AND(A719="",C719=""),"",IF(N719="No","Skipped",IF(K719="","Active",IF(K719&gt;0,"Win",IF(K719&lt;0,"Loss","Breakeven")))))</f>
        <v/>
      </c>
      <c r="N719" s="24" t="n"/>
      <c r="O719" s="21" t="n"/>
      <c r="P719" s="24" t="n"/>
      <c r="Q719" s="32" t="n"/>
      <c r="R719" s="24" t="n"/>
      <c r="S719" s="21" t="n"/>
      <c r="T719" s="21" t="n"/>
      <c r="U719" s="21" t="n"/>
      <c r="V719" s="24" t="n"/>
      <c r="W719" s="25">
        <f>IF(K719="","",SUM($K$2:K719))</f>
        <v/>
      </c>
      <c r="X719" s="25">
        <f>IF(W719="","",MAX(0,MAX($W$2:W719)))</f>
        <v/>
      </c>
      <c r="Y719" s="25">
        <f>IF(W719="","",W719-X719)</f>
        <v/>
      </c>
      <c r="Z719" s="20">
        <f>IF(A719="","",CHOOSE(WEEKDAY(A719,2),"Mon","Tue","Wed","Thu","Fri","Sat","Sun"))</f>
        <v/>
      </c>
      <c r="AA719" s="26">
        <f>IF(A719="","",DATE(YEAR(A719),MONTH(A719),1))</f>
        <v/>
      </c>
    </row>
    <row r="720">
      <c r="A720" s="27" t="n"/>
      <c r="B720" s="28" t="n"/>
      <c r="C720" s="24" t="n"/>
      <c r="D720" s="24" t="n"/>
      <c r="E720" s="24" t="n"/>
      <c r="F720" s="29" t="n"/>
      <c r="G720" s="29" t="n"/>
      <c r="H720" s="29" t="n"/>
      <c r="I720" s="30" t="n"/>
      <c r="J720" s="31" t="n"/>
      <c r="K720" s="31" t="n"/>
      <c r="L720" s="19">
        <f>IF(OR(K720="",J720="",J720=0),"",K720/J720)</f>
        <v/>
      </c>
      <c r="M720" s="20">
        <f>IF(AND(A720="",C720=""),"",IF(N720="No","Skipped",IF(K720="","Active",IF(K720&gt;0,"Win",IF(K720&lt;0,"Loss","Breakeven")))))</f>
        <v/>
      </c>
      <c r="N720" s="24" t="n"/>
      <c r="O720" s="21" t="n"/>
      <c r="P720" s="24" t="n"/>
      <c r="Q720" s="32" t="n"/>
      <c r="R720" s="24" t="n"/>
      <c r="S720" s="21" t="n"/>
      <c r="T720" s="21" t="n"/>
      <c r="U720" s="21" t="n"/>
      <c r="V720" s="24" t="n"/>
      <c r="W720" s="25">
        <f>IF(K720="","",SUM($K$2:K720))</f>
        <v/>
      </c>
      <c r="X720" s="25">
        <f>IF(W720="","",MAX(0,MAX($W$2:W720)))</f>
        <v/>
      </c>
      <c r="Y720" s="25">
        <f>IF(W720="","",W720-X720)</f>
        <v/>
      </c>
      <c r="Z720" s="20">
        <f>IF(A720="","",CHOOSE(WEEKDAY(A720,2),"Mon","Tue","Wed","Thu","Fri","Sat","Sun"))</f>
        <v/>
      </c>
      <c r="AA720" s="26">
        <f>IF(A720="","",DATE(YEAR(A720),MONTH(A720),1))</f>
        <v/>
      </c>
    </row>
    <row r="721">
      <c r="A721" s="27" t="n"/>
      <c r="B721" s="28" t="n"/>
      <c r="C721" s="24" t="n"/>
      <c r="D721" s="24" t="n"/>
      <c r="E721" s="24" t="n"/>
      <c r="F721" s="29" t="n"/>
      <c r="G721" s="29" t="n"/>
      <c r="H721" s="29" t="n"/>
      <c r="I721" s="30" t="n"/>
      <c r="J721" s="31" t="n"/>
      <c r="K721" s="31" t="n"/>
      <c r="L721" s="19">
        <f>IF(OR(K721="",J721="",J721=0),"",K721/J721)</f>
        <v/>
      </c>
      <c r="M721" s="20">
        <f>IF(AND(A721="",C721=""),"",IF(N721="No","Skipped",IF(K721="","Active",IF(K721&gt;0,"Win",IF(K721&lt;0,"Loss","Breakeven")))))</f>
        <v/>
      </c>
      <c r="N721" s="24" t="n"/>
      <c r="O721" s="21" t="n"/>
      <c r="P721" s="24" t="n"/>
      <c r="Q721" s="32" t="n"/>
      <c r="R721" s="24" t="n"/>
      <c r="S721" s="21" t="n"/>
      <c r="T721" s="21" t="n"/>
      <c r="U721" s="21" t="n"/>
      <c r="V721" s="24" t="n"/>
      <c r="W721" s="25">
        <f>IF(K721="","",SUM($K$2:K721))</f>
        <v/>
      </c>
      <c r="X721" s="25">
        <f>IF(W721="","",MAX(0,MAX($W$2:W721)))</f>
        <v/>
      </c>
      <c r="Y721" s="25">
        <f>IF(W721="","",W721-X721)</f>
        <v/>
      </c>
      <c r="Z721" s="20">
        <f>IF(A721="","",CHOOSE(WEEKDAY(A721,2),"Mon","Tue","Wed","Thu","Fri","Sat","Sun"))</f>
        <v/>
      </c>
      <c r="AA721" s="26">
        <f>IF(A721="","",DATE(YEAR(A721),MONTH(A721),1))</f>
        <v/>
      </c>
    </row>
    <row r="722">
      <c r="A722" s="27" t="n"/>
      <c r="B722" s="28" t="n"/>
      <c r="C722" s="24" t="n"/>
      <c r="D722" s="24" t="n"/>
      <c r="E722" s="24" t="n"/>
      <c r="F722" s="29" t="n"/>
      <c r="G722" s="29" t="n"/>
      <c r="H722" s="29" t="n"/>
      <c r="I722" s="30" t="n"/>
      <c r="J722" s="31" t="n"/>
      <c r="K722" s="31" t="n"/>
      <c r="L722" s="19">
        <f>IF(OR(K722="",J722="",J722=0),"",K722/J722)</f>
        <v/>
      </c>
      <c r="M722" s="20">
        <f>IF(AND(A722="",C722=""),"",IF(N722="No","Skipped",IF(K722="","Active",IF(K722&gt;0,"Win",IF(K722&lt;0,"Loss","Breakeven")))))</f>
        <v/>
      </c>
      <c r="N722" s="24" t="n"/>
      <c r="O722" s="21" t="n"/>
      <c r="P722" s="24" t="n"/>
      <c r="Q722" s="32" t="n"/>
      <c r="R722" s="24" t="n"/>
      <c r="S722" s="21" t="n"/>
      <c r="T722" s="21" t="n"/>
      <c r="U722" s="21" t="n"/>
      <c r="V722" s="24" t="n"/>
      <c r="W722" s="25">
        <f>IF(K722="","",SUM($K$2:K722))</f>
        <v/>
      </c>
      <c r="X722" s="25">
        <f>IF(W722="","",MAX(0,MAX($W$2:W722)))</f>
        <v/>
      </c>
      <c r="Y722" s="25">
        <f>IF(W722="","",W722-X722)</f>
        <v/>
      </c>
      <c r="Z722" s="20">
        <f>IF(A722="","",CHOOSE(WEEKDAY(A722,2),"Mon","Tue","Wed","Thu","Fri","Sat","Sun"))</f>
        <v/>
      </c>
      <c r="AA722" s="26">
        <f>IF(A722="","",DATE(YEAR(A722),MONTH(A722),1))</f>
        <v/>
      </c>
    </row>
    <row r="723">
      <c r="A723" s="27" t="n"/>
      <c r="B723" s="28" t="n"/>
      <c r="C723" s="24" t="n"/>
      <c r="D723" s="24" t="n"/>
      <c r="E723" s="24" t="n"/>
      <c r="F723" s="29" t="n"/>
      <c r="G723" s="29" t="n"/>
      <c r="H723" s="29" t="n"/>
      <c r="I723" s="30" t="n"/>
      <c r="J723" s="31" t="n"/>
      <c r="K723" s="31" t="n"/>
      <c r="L723" s="19">
        <f>IF(OR(K723="",J723="",J723=0),"",K723/J723)</f>
        <v/>
      </c>
      <c r="M723" s="20">
        <f>IF(AND(A723="",C723=""),"",IF(N723="No","Skipped",IF(K723="","Active",IF(K723&gt;0,"Win",IF(K723&lt;0,"Loss","Breakeven")))))</f>
        <v/>
      </c>
      <c r="N723" s="24" t="n"/>
      <c r="O723" s="21" t="n"/>
      <c r="P723" s="24" t="n"/>
      <c r="Q723" s="32" t="n"/>
      <c r="R723" s="24" t="n"/>
      <c r="S723" s="21" t="n"/>
      <c r="T723" s="21" t="n"/>
      <c r="U723" s="21" t="n"/>
      <c r="V723" s="24" t="n"/>
      <c r="W723" s="25">
        <f>IF(K723="","",SUM($K$2:K723))</f>
        <v/>
      </c>
      <c r="X723" s="25">
        <f>IF(W723="","",MAX(0,MAX($W$2:W723)))</f>
        <v/>
      </c>
      <c r="Y723" s="25">
        <f>IF(W723="","",W723-X723)</f>
        <v/>
      </c>
      <c r="Z723" s="20">
        <f>IF(A723="","",CHOOSE(WEEKDAY(A723,2),"Mon","Tue","Wed","Thu","Fri","Sat","Sun"))</f>
        <v/>
      </c>
      <c r="AA723" s="26">
        <f>IF(A723="","",DATE(YEAR(A723),MONTH(A723),1))</f>
        <v/>
      </c>
    </row>
    <row r="724">
      <c r="A724" s="27" t="n"/>
      <c r="B724" s="28" t="n"/>
      <c r="C724" s="24" t="n"/>
      <c r="D724" s="24" t="n"/>
      <c r="E724" s="24" t="n"/>
      <c r="F724" s="29" t="n"/>
      <c r="G724" s="29" t="n"/>
      <c r="H724" s="29" t="n"/>
      <c r="I724" s="30" t="n"/>
      <c r="J724" s="31" t="n"/>
      <c r="K724" s="31" t="n"/>
      <c r="L724" s="19">
        <f>IF(OR(K724="",J724="",J724=0),"",K724/J724)</f>
        <v/>
      </c>
      <c r="M724" s="20">
        <f>IF(AND(A724="",C724=""),"",IF(N724="No","Skipped",IF(K724="","Active",IF(K724&gt;0,"Win",IF(K724&lt;0,"Loss","Breakeven")))))</f>
        <v/>
      </c>
      <c r="N724" s="24" t="n"/>
      <c r="O724" s="21" t="n"/>
      <c r="P724" s="24" t="n"/>
      <c r="Q724" s="32" t="n"/>
      <c r="R724" s="24" t="n"/>
      <c r="S724" s="21" t="n"/>
      <c r="T724" s="21" t="n"/>
      <c r="U724" s="21" t="n"/>
      <c r="V724" s="24" t="n"/>
      <c r="W724" s="25">
        <f>IF(K724="","",SUM($K$2:K724))</f>
        <v/>
      </c>
      <c r="X724" s="25">
        <f>IF(W724="","",MAX(0,MAX($W$2:W724)))</f>
        <v/>
      </c>
      <c r="Y724" s="25">
        <f>IF(W724="","",W724-X724)</f>
        <v/>
      </c>
      <c r="Z724" s="20">
        <f>IF(A724="","",CHOOSE(WEEKDAY(A724,2),"Mon","Tue","Wed","Thu","Fri","Sat","Sun"))</f>
        <v/>
      </c>
      <c r="AA724" s="26">
        <f>IF(A724="","",DATE(YEAR(A724),MONTH(A724),1))</f>
        <v/>
      </c>
    </row>
    <row r="725">
      <c r="A725" s="27" t="n"/>
      <c r="B725" s="28" t="n"/>
      <c r="C725" s="24" t="n"/>
      <c r="D725" s="24" t="n"/>
      <c r="E725" s="24" t="n"/>
      <c r="F725" s="29" t="n"/>
      <c r="G725" s="29" t="n"/>
      <c r="H725" s="29" t="n"/>
      <c r="I725" s="30" t="n"/>
      <c r="J725" s="31" t="n"/>
      <c r="K725" s="31" t="n"/>
      <c r="L725" s="19">
        <f>IF(OR(K725="",J725="",J725=0),"",K725/J725)</f>
        <v/>
      </c>
      <c r="M725" s="20">
        <f>IF(AND(A725="",C725=""),"",IF(N725="No","Skipped",IF(K725="","Active",IF(K725&gt;0,"Win",IF(K725&lt;0,"Loss","Breakeven")))))</f>
        <v/>
      </c>
      <c r="N725" s="24" t="n"/>
      <c r="O725" s="21" t="n"/>
      <c r="P725" s="24" t="n"/>
      <c r="Q725" s="32" t="n"/>
      <c r="R725" s="24" t="n"/>
      <c r="S725" s="21" t="n"/>
      <c r="T725" s="21" t="n"/>
      <c r="U725" s="21" t="n"/>
      <c r="V725" s="24" t="n"/>
      <c r="W725" s="25">
        <f>IF(K725="","",SUM($K$2:K725))</f>
        <v/>
      </c>
      <c r="X725" s="25">
        <f>IF(W725="","",MAX(0,MAX($W$2:W725)))</f>
        <v/>
      </c>
      <c r="Y725" s="25">
        <f>IF(W725="","",W725-X725)</f>
        <v/>
      </c>
      <c r="Z725" s="20">
        <f>IF(A725="","",CHOOSE(WEEKDAY(A725,2),"Mon","Tue","Wed","Thu","Fri","Sat","Sun"))</f>
        <v/>
      </c>
      <c r="AA725" s="26">
        <f>IF(A725="","",DATE(YEAR(A725),MONTH(A725),1))</f>
        <v/>
      </c>
    </row>
    <row r="726">
      <c r="A726" s="27" t="n"/>
      <c r="B726" s="28" t="n"/>
      <c r="C726" s="24" t="n"/>
      <c r="D726" s="24" t="n"/>
      <c r="E726" s="24" t="n"/>
      <c r="F726" s="29" t="n"/>
      <c r="G726" s="29" t="n"/>
      <c r="H726" s="29" t="n"/>
      <c r="I726" s="30" t="n"/>
      <c r="J726" s="31" t="n"/>
      <c r="K726" s="31" t="n"/>
      <c r="L726" s="19">
        <f>IF(OR(K726="",J726="",J726=0),"",K726/J726)</f>
        <v/>
      </c>
      <c r="M726" s="20">
        <f>IF(AND(A726="",C726=""),"",IF(N726="No","Skipped",IF(K726="","Active",IF(K726&gt;0,"Win",IF(K726&lt;0,"Loss","Breakeven")))))</f>
        <v/>
      </c>
      <c r="N726" s="24" t="n"/>
      <c r="O726" s="21" t="n"/>
      <c r="P726" s="24" t="n"/>
      <c r="Q726" s="32" t="n"/>
      <c r="R726" s="24" t="n"/>
      <c r="S726" s="21" t="n"/>
      <c r="T726" s="21" t="n"/>
      <c r="U726" s="21" t="n"/>
      <c r="V726" s="24" t="n"/>
      <c r="W726" s="25">
        <f>IF(K726="","",SUM($K$2:K726))</f>
        <v/>
      </c>
      <c r="X726" s="25">
        <f>IF(W726="","",MAX(0,MAX($W$2:W726)))</f>
        <v/>
      </c>
      <c r="Y726" s="25">
        <f>IF(W726="","",W726-X726)</f>
        <v/>
      </c>
      <c r="Z726" s="20">
        <f>IF(A726="","",CHOOSE(WEEKDAY(A726,2),"Mon","Tue","Wed","Thu","Fri","Sat","Sun"))</f>
        <v/>
      </c>
      <c r="AA726" s="26">
        <f>IF(A726="","",DATE(YEAR(A726),MONTH(A726),1))</f>
        <v/>
      </c>
    </row>
    <row r="727">
      <c r="A727" s="27" t="n"/>
      <c r="B727" s="28" t="n"/>
      <c r="C727" s="24" t="n"/>
      <c r="D727" s="24" t="n"/>
      <c r="E727" s="24" t="n"/>
      <c r="F727" s="29" t="n"/>
      <c r="G727" s="29" t="n"/>
      <c r="H727" s="29" t="n"/>
      <c r="I727" s="30" t="n"/>
      <c r="J727" s="31" t="n"/>
      <c r="K727" s="31" t="n"/>
      <c r="L727" s="19">
        <f>IF(OR(K727="",J727="",J727=0),"",K727/J727)</f>
        <v/>
      </c>
      <c r="M727" s="20">
        <f>IF(AND(A727="",C727=""),"",IF(N727="No","Skipped",IF(K727="","Active",IF(K727&gt;0,"Win",IF(K727&lt;0,"Loss","Breakeven")))))</f>
        <v/>
      </c>
      <c r="N727" s="24" t="n"/>
      <c r="O727" s="21" t="n"/>
      <c r="P727" s="24" t="n"/>
      <c r="Q727" s="32" t="n"/>
      <c r="R727" s="24" t="n"/>
      <c r="S727" s="21" t="n"/>
      <c r="T727" s="21" t="n"/>
      <c r="U727" s="21" t="n"/>
      <c r="V727" s="24" t="n"/>
      <c r="W727" s="25">
        <f>IF(K727="","",SUM($K$2:K727))</f>
        <v/>
      </c>
      <c r="X727" s="25">
        <f>IF(W727="","",MAX(0,MAX($W$2:W727)))</f>
        <v/>
      </c>
      <c r="Y727" s="25">
        <f>IF(W727="","",W727-X727)</f>
        <v/>
      </c>
      <c r="Z727" s="20">
        <f>IF(A727="","",CHOOSE(WEEKDAY(A727,2),"Mon","Tue","Wed","Thu","Fri","Sat","Sun"))</f>
        <v/>
      </c>
      <c r="AA727" s="26">
        <f>IF(A727="","",DATE(YEAR(A727),MONTH(A727),1))</f>
        <v/>
      </c>
    </row>
    <row r="728">
      <c r="A728" s="27" t="n"/>
      <c r="B728" s="28" t="n"/>
      <c r="C728" s="24" t="n"/>
      <c r="D728" s="24" t="n"/>
      <c r="E728" s="24" t="n"/>
      <c r="F728" s="29" t="n"/>
      <c r="G728" s="29" t="n"/>
      <c r="H728" s="29" t="n"/>
      <c r="I728" s="30" t="n"/>
      <c r="J728" s="31" t="n"/>
      <c r="K728" s="31" t="n"/>
      <c r="L728" s="19">
        <f>IF(OR(K728="",J728="",J728=0),"",K728/J728)</f>
        <v/>
      </c>
      <c r="M728" s="20">
        <f>IF(AND(A728="",C728=""),"",IF(N728="No","Skipped",IF(K728="","Active",IF(K728&gt;0,"Win",IF(K728&lt;0,"Loss","Breakeven")))))</f>
        <v/>
      </c>
      <c r="N728" s="24" t="n"/>
      <c r="O728" s="21" t="n"/>
      <c r="P728" s="24" t="n"/>
      <c r="Q728" s="32" t="n"/>
      <c r="R728" s="24" t="n"/>
      <c r="S728" s="21" t="n"/>
      <c r="T728" s="21" t="n"/>
      <c r="U728" s="21" t="n"/>
      <c r="V728" s="24" t="n"/>
      <c r="W728" s="25">
        <f>IF(K728="","",SUM($K$2:K728))</f>
        <v/>
      </c>
      <c r="X728" s="25">
        <f>IF(W728="","",MAX(0,MAX($W$2:W728)))</f>
        <v/>
      </c>
      <c r="Y728" s="25">
        <f>IF(W728="","",W728-X728)</f>
        <v/>
      </c>
      <c r="Z728" s="20">
        <f>IF(A728="","",CHOOSE(WEEKDAY(A728,2),"Mon","Tue","Wed","Thu","Fri","Sat","Sun"))</f>
        <v/>
      </c>
      <c r="AA728" s="26">
        <f>IF(A728="","",DATE(YEAR(A728),MONTH(A728),1))</f>
        <v/>
      </c>
    </row>
    <row r="729">
      <c r="A729" s="27" t="n"/>
      <c r="B729" s="28" t="n"/>
      <c r="C729" s="24" t="n"/>
      <c r="D729" s="24" t="n"/>
      <c r="E729" s="24" t="n"/>
      <c r="F729" s="29" t="n"/>
      <c r="G729" s="29" t="n"/>
      <c r="H729" s="29" t="n"/>
      <c r="I729" s="30" t="n"/>
      <c r="J729" s="31" t="n"/>
      <c r="K729" s="31" t="n"/>
      <c r="L729" s="19">
        <f>IF(OR(K729="",J729="",J729=0),"",K729/J729)</f>
        <v/>
      </c>
      <c r="M729" s="20">
        <f>IF(AND(A729="",C729=""),"",IF(N729="No","Skipped",IF(K729="","Active",IF(K729&gt;0,"Win",IF(K729&lt;0,"Loss","Breakeven")))))</f>
        <v/>
      </c>
      <c r="N729" s="24" t="n"/>
      <c r="O729" s="21" t="n"/>
      <c r="P729" s="24" t="n"/>
      <c r="Q729" s="32" t="n"/>
      <c r="R729" s="24" t="n"/>
      <c r="S729" s="21" t="n"/>
      <c r="T729" s="21" t="n"/>
      <c r="U729" s="21" t="n"/>
      <c r="V729" s="24" t="n"/>
      <c r="W729" s="25">
        <f>IF(K729="","",SUM($K$2:K729))</f>
        <v/>
      </c>
      <c r="X729" s="25">
        <f>IF(W729="","",MAX(0,MAX($W$2:W729)))</f>
        <v/>
      </c>
      <c r="Y729" s="25">
        <f>IF(W729="","",W729-X729)</f>
        <v/>
      </c>
      <c r="Z729" s="20">
        <f>IF(A729="","",CHOOSE(WEEKDAY(A729,2),"Mon","Tue","Wed","Thu","Fri","Sat","Sun"))</f>
        <v/>
      </c>
      <c r="AA729" s="26">
        <f>IF(A729="","",DATE(YEAR(A729),MONTH(A729),1))</f>
        <v/>
      </c>
    </row>
    <row r="730">
      <c r="A730" s="27" t="n"/>
      <c r="B730" s="28" t="n"/>
      <c r="C730" s="24" t="n"/>
      <c r="D730" s="24" t="n"/>
      <c r="E730" s="24" t="n"/>
      <c r="F730" s="29" t="n"/>
      <c r="G730" s="29" t="n"/>
      <c r="H730" s="29" t="n"/>
      <c r="I730" s="30" t="n"/>
      <c r="J730" s="31" t="n"/>
      <c r="K730" s="31" t="n"/>
      <c r="L730" s="19">
        <f>IF(OR(K730="",J730="",J730=0),"",K730/J730)</f>
        <v/>
      </c>
      <c r="M730" s="20">
        <f>IF(AND(A730="",C730=""),"",IF(N730="No","Skipped",IF(K730="","Active",IF(K730&gt;0,"Win",IF(K730&lt;0,"Loss","Breakeven")))))</f>
        <v/>
      </c>
      <c r="N730" s="24" t="n"/>
      <c r="O730" s="21" t="n"/>
      <c r="P730" s="24" t="n"/>
      <c r="Q730" s="32" t="n"/>
      <c r="R730" s="24" t="n"/>
      <c r="S730" s="21" t="n"/>
      <c r="T730" s="21" t="n"/>
      <c r="U730" s="21" t="n"/>
      <c r="V730" s="24" t="n"/>
      <c r="W730" s="25">
        <f>IF(K730="","",SUM($K$2:K730))</f>
        <v/>
      </c>
      <c r="X730" s="25">
        <f>IF(W730="","",MAX(0,MAX($W$2:W730)))</f>
        <v/>
      </c>
      <c r="Y730" s="25">
        <f>IF(W730="","",W730-X730)</f>
        <v/>
      </c>
      <c r="Z730" s="20">
        <f>IF(A730="","",CHOOSE(WEEKDAY(A730,2),"Mon","Tue","Wed","Thu","Fri","Sat","Sun"))</f>
        <v/>
      </c>
      <c r="AA730" s="26">
        <f>IF(A730="","",DATE(YEAR(A730),MONTH(A730),1))</f>
        <v/>
      </c>
    </row>
    <row r="731">
      <c r="A731" s="27" t="n"/>
      <c r="B731" s="28" t="n"/>
      <c r="C731" s="24" t="n"/>
      <c r="D731" s="24" t="n"/>
      <c r="E731" s="24" t="n"/>
      <c r="F731" s="29" t="n"/>
      <c r="G731" s="29" t="n"/>
      <c r="H731" s="29" t="n"/>
      <c r="I731" s="30" t="n"/>
      <c r="J731" s="31" t="n"/>
      <c r="K731" s="31" t="n"/>
      <c r="L731" s="19">
        <f>IF(OR(K731="",J731="",J731=0),"",K731/J731)</f>
        <v/>
      </c>
      <c r="M731" s="20">
        <f>IF(AND(A731="",C731=""),"",IF(N731="No","Skipped",IF(K731="","Active",IF(K731&gt;0,"Win",IF(K731&lt;0,"Loss","Breakeven")))))</f>
        <v/>
      </c>
      <c r="N731" s="24" t="n"/>
      <c r="O731" s="21" t="n"/>
      <c r="P731" s="24" t="n"/>
      <c r="Q731" s="32" t="n"/>
      <c r="R731" s="24" t="n"/>
      <c r="S731" s="21" t="n"/>
      <c r="T731" s="21" t="n"/>
      <c r="U731" s="21" t="n"/>
      <c r="V731" s="24" t="n"/>
      <c r="W731" s="25">
        <f>IF(K731="","",SUM($K$2:K731))</f>
        <v/>
      </c>
      <c r="X731" s="25">
        <f>IF(W731="","",MAX(0,MAX($W$2:W731)))</f>
        <v/>
      </c>
      <c r="Y731" s="25">
        <f>IF(W731="","",W731-X731)</f>
        <v/>
      </c>
      <c r="Z731" s="20">
        <f>IF(A731="","",CHOOSE(WEEKDAY(A731,2),"Mon","Tue","Wed","Thu","Fri","Sat","Sun"))</f>
        <v/>
      </c>
      <c r="AA731" s="26">
        <f>IF(A731="","",DATE(YEAR(A731),MONTH(A731),1))</f>
        <v/>
      </c>
    </row>
    <row r="732">
      <c r="A732" s="27" t="n"/>
      <c r="B732" s="28" t="n"/>
      <c r="C732" s="24" t="n"/>
      <c r="D732" s="24" t="n"/>
      <c r="E732" s="24" t="n"/>
      <c r="F732" s="29" t="n"/>
      <c r="G732" s="29" t="n"/>
      <c r="H732" s="29" t="n"/>
      <c r="I732" s="30" t="n"/>
      <c r="J732" s="31" t="n"/>
      <c r="K732" s="31" t="n"/>
      <c r="L732" s="19">
        <f>IF(OR(K732="",J732="",J732=0),"",K732/J732)</f>
        <v/>
      </c>
      <c r="M732" s="20">
        <f>IF(AND(A732="",C732=""),"",IF(N732="No","Skipped",IF(K732="","Active",IF(K732&gt;0,"Win",IF(K732&lt;0,"Loss","Breakeven")))))</f>
        <v/>
      </c>
      <c r="N732" s="24" t="n"/>
      <c r="O732" s="21" t="n"/>
      <c r="P732" s="24" t="n"/>
      <c r="Q732" s="32" t="n"/>
      <c r="R732" s="24" t="n"/>
      <c r="S732" s="21" t="n"/>
      <c r="T732" s="21" t="n"/>
      <c r="U732" s="21" t="n"/>
      <c r="V732" s="24" t="n"/>
      <c r="W732" s="25">
        <f>IF(K732="","",SUM($K$2:K732))</f>
        <v/>
      </c>
      <c r="X732" s="25">
        <f>IF(W732="","",MAX(0,MAX($W$2:W732)))</f>
        <v/>
      </c>
      <c r="Y732" s="25">
        <f>IF(W732="","",W732-X732)</f>
        <v/>
      </c>
      <c r="Z732" s="20">
        <f>IF(A732="","",CHOOSE(WEEKDAY(A732,2),"Mon","Tue","Wed","Thu","Fri","Sat","Sun"))</f>
        <v/>
      </c>
      <c r="AA732" s="26">
        <f>IF(A732="","",DATE(YEAR(A732),MONTH(A732),1))</f>
        <v/>
      </c>
    </row>
    <row r="733">
      <c r="A733" s="27" t="n"/>
      <c r="B733" s="28" t="n"/>
      <c r="C733" s="24" t="n"/>
      <c r="D733" s="24" t="n"/>
      <c r="E733" s="24" t="n"/>
      <c r="F733" s="29" t="n"/>
      <c r="G733" s="29" t="n"/>
      <c r="H733" s="29" t="n"/>
      <c r="I733" s="30" t="n"/>
      <c r="J733" s="31" t="n"/>
      <c r="K733" s="31" t="n"/>
      <c r="L733" s="19">
        <f>IF(OR(K733="",J733="",J733=0),"",K733/J733)</f>
        <v/>
      </c>
      <c r="M733" s="20">
        <f>IF(AND(A733="",C733=""),"",IF(N733="No","Skipped",IF(K733="","Active",IF(K733&gt;0,"Win",IF(K733&lt;0,"Loss","Breakeven")))))</f>
        <v/>
      </c>
      <c r="N733" s="24" t="n"/>
      <c r="O733" s="21" t="n"/>
      <c r="P733" s="24" t="n"/>
      <c r="Q733" s="32" t="n"/>
      <c r="R733" s="24" t="n"/>
      <c r="S733" s="21" t="n"/>
      <c r="T733" s="21" t="n"/>
      <c r="U733" s="21" t="n"/>
      <c r="V733" s="24" t="n"/>
      <c r="W733" s="25">
        <f>IF(K733="","",SUM($K$2:K733))</f>
        <v/>
      </c>
      <c r="X733" s="25">
        <f>IF(W733="","",MAX(0,MAX($W$2:W733)))</f>
        <v/>
      </c>
      <c r="Y733" s="25">
        <f>IF(W733="","",W733-X733)</f>
        <v/>
      </c>
      <c r="Z733" s="20">
        <f>IF(A733="","",CHOOSE(WEEKDAY(A733,2),"Mon","Tue","Wed","Thu","Fri","Sat","Sun"))</f>
        <v/>
      </c>
      <c r="AA733" s="26">
        <f>IF(A733="","",DATE(YEAR(A733),MONTH(A733),1))</f>
        <v/>
      </c>
    </row>
    <row r="734">
      <c r="A734" s="27" t="n"/>
      <c r="B734" s="28" t="n"/>
      <c r="C734" s="24" t="n"/>
      <c r="D734" s="24" t="n"/>
      <c r="E734" s="24" t="n"/>
      <c r="F734" s="29" t="n"/>
      <c r="G734" s="29" t="n"/>
      <c r="H734" s="29" t="n"/>
      <c r="I734" s="30" t="n"/>
      <c r="J734" s="31" t="n"/>
      <c r="K734" s="31" t="n"/>
      <c r="L734" s="19">
        <f>IF(OR(K734="",J734="",J734=0),"",K734/J734)</f>
        <v/>
      </c>
      <c r="M734" s="20">
        <f>IF(AND(A734="",C734=""),"",IF(N734="No","Skipped",IF(K734="","Active",IF(K734&gt;0,"Win",IF(K734&lt;0,"Loss","Breakeven")))))</f>
        <v/>
      </c>
      <c r="N734" s="24" t="n"/>
      <c r="O734" s="21" t="n"/>
      <c r="P734" s="24" t="n"/>
      <c r="Q734" s="32" t="n"/>
      <c r="R734" s="24" t="n"/>
      <c r="S734" s="21" t="n"/>
      <c r="T734" s="21" t="n"/>
      <c r="U734" s="21" t="n"/>
      <c r="V734" s="24" t="n"/>
      <c r="W734" s="25">
        <f>IF(K734="","",SUM($K$2:K734))</f>
        <v/>
      </c>
      <c r="X734" s="25">
        <f>IF(W734="","",MAX(0,MAX($W$2:W734)))</f>
        <v/>
      </c>
      <c r="Y734" s="25">
        <f>IF(W734="","",W734-X734)</f>
        <v/>
      </c>
      <c r="Z734" s="20">
        <f>IF(A734="","",CHOOSE(WEEKDAY(A734,2),"Mon","Tue","Wed","Thu","Fri","Sat","Sun"))</f>
        <v/>
      </c>
      <c r="AA734" s="26">
        <f>IF(A734="","",DATE(YEAR(A734),MONTH(A734),1))</f>
        <v/>
      </c>
    </row>
    <row r="735">
      <c r="A735" s="27" t="n"/>
      <c r="B735" s="28" t="n"/>
      <c r="C735" s="24" t="n"/>
      <c r="D735" s="24" t="n"/>
      <c r="E735" s="24" t="n"/>
      <c r="F735" s="29" t="n"/>
      <c r="G735" s="29" t="n"/>
      <c r="H735" s="29" t="n"/>
      <c r="I735" s="30" t="n"/>
      <c r="J735" s="31" t="n"/>
      <c r="K735" s="31" t="n"/>
      <c r="L735" s="19">
        <f>IF(OR(K735="",J735="",J735=0),"",K735/J735)</f>
        <v/>
      </c>
      <c r="M735" s="20">
        <f>IF(AND(A735="",C735=""),"",IF(N735="No","Skipped",IF(K735="","Active",IF(K735&gt;0,"Win",IF(K735&lt;0,"Loss","Breakeven")))))</f>
        <v/>
      </c>
      <c r="N735" s="24" t="n"/>
      <c r="O735" s="21" t="n"/>
      <c r="P735" s="24" t="n"/>
      <c r="Q735" s="32" t="n"/>
      <c r="R735" s="24" t="n"/>
      <c r="S735" s="21" t="n"/>
      <c r="T735" s="21" t="n"/>
      <c r="U735" s="21" t="n"/>
      <c r="V735" s="24" t="n"/>
      <c r="W735" s="25">
        <f>IF(K735="","",SUM($K$2:K735))</f>
        <v/>
      </c>
      <c r="X735" s="25">
        <f>IF(W735="","",MAX(0,MAX($W$2:W735)))</f>
        <v/>
      </c>
      <c r="Y735" s="25">
        <f>IF(W735="","",W735-X735)</f>
        <v/>
      </c>
      <c r="Z735" s="20">
        <f>IF(A735="","",CHOOSE(WEEKDAY(A735,2),"Mon","Tue","Wed","Thu","Fri","Sat","Sun"))</f>
        <v/>
      </c>
      <c r="AA735" s="26">
        <f>IF(A735="","",DATE(YEAR(A735),MONTH(A735),1))</f>
        <v/>
      </c>
    </row>
    <row r="736">
      <c r="A736" s="27" t="n"/>
      <c r="B736" s="28" t="n"/>
      <c r="C736" s="24" t="n"/>
      <c r="D736" s="24" t="n"/>
      <c r="E736" s="24" t="n"/>
      <c r="F736" s="29" t="n"/>
      <c r="G736" s="29" t="n"/>
      <c r="H736" s="29" t="n"/>
      <c r="I736" s="30" t="n"/>
      <c r="J736" s="31" t="n"/>
      <c r="K736" s="31" t="n"/>
      <c r="L736" s="19">
        <f>IF(OR(K736="",J736="",J736=0),"",K736/J736)</f>
        <v/>
      </c>
      <c r="M736" s="20">
        <f>IF(AND(A736="",C736=""),"",IF(N736="No","Skipped",IF(K736="","Active",IF(K736&gt;0,"Win",IF(K736&lt;0,"Loss","Breakeven")))))</f>
        <v/>
      </c>
      <c r="N736" s="24" t="n"/>
      <c r="O736" s="21" t="n"/>
      <c r="P736" s="24" t="n"/>
      <c r="Q736" s="32" t="n"/>
      <c r="R736" s="24" t="n"/>
      <c r="S736" s="21" t="n"/>
      <c r="T736" s="21" t="n"/>
      <c r="U736" s="21" t="n"/>
      <c r="V736" s="24" t="n"/>
      <c r="W736" s="25">
        <f>IF(K736="","",SUM($K$2:K736))</f>
        <v/>
      </c>
      <c r="X736" s="25">
        <f>IF(W736="","",MAX(0,MAX($W$2:W736)))</f>
        <v/>
      </c>
      <c r="Y736" s="25">
        <f>IF(W736="","",W736-X736)</f>
        <v/>
      </c>
      <c r="Z736" s="20">
        <f>IF(A736="","",CHOOSE(WEEKDAY(A736,2),"Mon","Tue","Wed","Thu","Fri","Sat","Sun"))</f>
        <v/>
      </c>
      <c r="AA736" s="26">
        <f>IF(A736="","",DATE(YEAR(A736),MONTH(A736),1))</f>
        <v/>
      </c>
    </row>
    <row r="737">
      <c r="A737" s="27" t="n"/>
      <c r="B737" s="28" t="n"/>
      <c r="C737" s="24" t="n"/>
      <c r="D737" s="24" t="n"/>
      <c r="E737" s="24" t="n"/>
      <c r="F737" s="29" t="n"/>
      <c r="G737" s="29" t="n"/>
      <c r="H737" s="29" t="n"/>
      <c r="I737" s="30" t="n"/>
      <c r="J737" s="31" t="n"/>
      <c r="K737" s="31" t="n"/>
      <c r="L737" s="19">
        <f>IF(OR(K737="",J737="",J737=0),"",K737/J737)</f>
        <v/>
      </c>
      <c r="M737" s="20">
        <f>IF(AND(A737="",C737=""),"",IF(N737="No","Skipped",IF(K737="","Active",IF(K737&gt;0,"Win",IF(K737&lt;0,"Loss","Breakeven")))))</f>
        <v/>
      </c>
      <c r="N737" s="24" t="n"/>
      <c r="O737" s="21" t="n"/>
      <c r="P737" s="24" t="n"/>
      <c r="Q737" s="32" t="n"/>
      <c r="R737" s="24" t="n"/>
      <c r="S737" s="21" t="n"/>
      <c r="T737" s="21" t="n"/>
      <c r="U737" s="21" t="n"/>
      <c r="V737" s="24" t="n"/>
      <c r="W737" s="25">
        <f>IF(K737="","",SUM($K$2:K737))</f>
        <v/>
      </c>
      <c r="X737" s="25">
        <f>IF(W737="","",MAX(0,MAX($W$2:W737)))</f>
        <v/>
      </c>
      <c r="Y737" s="25">
        <f>IF(W737="","",W737-X737)</f>
        <v/>
      </c>
      <c r="Z737" s="20">
        <f>IF(A737="","",CHOOSE(WEEKDAY(A737,2),"Mon","Tue","Wed","Thu","Fri","Sat","Sun"))</f>
        <v/>
      </c>
      <c r="AA737" s="26">
        <f>IF(A737="","",DATE(YEAR(A737),MONTH(A737),1))</f>
        <v/>
      </c>
    </row>
    <row r="738">
      <c r="A738" s="27" t="n"/>
      <c r="B738" s="28" t="n"/>
      <c r="C738" s="24" t="n"/>
      <c r="D738" s="24" t="n"/>
      <c r="E738" s="24" t="n"/>
      <c r="F738" s="29" t="n"/>
      <c r="G738" s="29" t="n"/>
      <c r="H738" s="29" t="n"/>
      <c r="I738" s="30" t="n"/>
      <c r="J738" s="31" t="n"/>
      <c r="K738" s="31" t="n"/>
      <c r="L738" s="19">
        <f>IF(OR(K738="",J738="",J738=0),"",K738/J738)</f>
        <v/>
      </c>
      <c r="M738" s="20">
        <f>IF(AND(A738="",C738=""),"",IF(N738="No","Skipped",IF(K738="","Active",IF(K738&gt;0,"Win",IF(K738&lt;0,"Loss","Breakeven")))))</f>
        <v/>
      </c>
      <c r="N738" s="24" t="n"/>
      <c r="O738" s="21" t="n"/>
      <c r="P738" s="24" t="n"/>
      <c r="Q738" s="32" t="n"/>
      <c r="R738" s="24" t="n"/>
      <c r="S738" s="21" t="n"/>
      <c r="T738" s="21" t="n"/>
      <c r="U738" s="21" t="n"/>
      <c r="V738" s="24" t="n"/>
      <c r="W738" s="25">
        <f>IF(K738="","",SUM($K$2:K738))</f>
        <v/>
      </c>
      <c r="X738" s="25">
        <f>IF(W738="","",MAX(0,MAX($W$2:W738)))</f>
        <v/>
      </c>
      <c r="Y738" s="25">
        <f>IF(W738="","",W738-X738)</f>
        <v/>
      </c>
      <c r="Z738" s="20">
        <f>IF(A738="","",CHOOSE(WEEKDAY(A738,2),"Mon","Tue","Wed","Thu","Fri","Sat","Sun"))</f>
        <v/>
      </c>
      <c r="AA738" s="26">
        <f>IF(A738="","",DATE(YEAR(A738),MONTH(A738),1))</f>
        <v/>
      </c>
    </row>
    <row r="739">
      <c r="A739" s="27" t="n"/>
      <c r="B739" s="28" t="n"/>
      <c r="C739" s="24" t="n"/>
      <c r="D739" s="24" t="n"/>
      <c r="E739" s="24" t="n"/>
      <c r="F739" s="29" t="n"/>
      <c r="G739" s="29" t="n"/>
      <c r="H739" s="29" t="n"/>
      <c r="I739" s="30" t="n"/>
      <c r="J739" s="31" t="n"/>
      <c r="K739" s="31" t="n"/>
      <c r="L739" s="19">
        <f>IF(OR(K739="",J739="",J739=0),"",K739/J739)</f>
        <v/>
      </c>
      <c r="M739" s="20">
        <f>IF(AND(A739="",C739=""),"",IF(N739="No","Skipped",IF(K739="","Active",IF(K739&gt;0,"Win",IF(K739&lt;0,"Loss","Breakeven")))))</f>
        <v/>
      </c>
      <c r="N739" s="24" t="n"/>
      <c r="O739" s="21" t="n"/>
      <c r="P739" s="24" t="n"/>
      <c r="Q739" s="32" t="n"/>
      <c r="R739" s="24" t="n"/>
      <c r="S739" s="21" t="n"/>
      <c r="T739" s="21" t="n"/>
      <c r="U739" s="21" t="n"/>
      <c r="V739" s="24" t="n"/>
      <c r="W739" s="25">
        <f>IF(K739="","",SUM($K$2:K739))</f>
        <v/>
      </c>
      <c r="X739" s="25">
        <f>IF(W739="","",MAX(0,MAX($W$2:W739)))</f>
        <v/>
      </c>
      <c r="Y739" s="25">
        <f>IF(W739="","",W739-X739)</f>
        <v/>
      </c>
      <c r="Z739" s="20">
        <f>IF(A739="","",CHOOSE(WEEKDAY(A739,2),"Mon","Tue","Wed","Thu","Fri","Sat","Sun"))</f>
        <v/>
      </c>
      <c r="AA739" s="26">
        <f>IF(A739="","",DATE(YEAR(A739),MONTH(A739),1))</f>
        <v/>
      </c>
    </row>
    <row r="740">
      <c r="A740" s="27" t="n"/>
      <c r="B740" s="28" t="n"/>
      <c r="C740" s="24" t="n"/>
      <c r="D740" s="24" t="n"/>
      <c r="E740" s="24" t="n"/>
      <c r="F740" s="29" t="n"/>
      <c r="G740" s="29" t="n"/>
      <c r="H740" s="29" t="n"/>
      <c r="I740" s="30" t="n"/>
      <c r="J740" s="31" t="n"/>
      <c r="K740" s="31" t="n"/>
      <c r="L740" s="19">
        <f>IF(OR(K740="",J740="",J740=0),"",K740/J740)</f>
        <v/>
      </c>
      <c r="M740" s="20">
        <f>IF(AND(A740="",C740=""),"",IF(N740="No","Skipped",IF(K740="","Active",IF(K740&gt;0,"Win",IF(K740&lt;0,"Loss","Breakeven")))))</f>
        <v/>
      </c>
      <c r="N740" s="24" t="n"/>
      <c r="O740" s="21" t="n"/>
      <c r="P740" s="24" t="n"/>
      <c r="Q740" s="32" t="n"/>
      <c r="R740" s="24" t="n"/>
      <c r="S740" s="21" t="n"/>
      <c r="T740" s="21" t="n"/>
      <c r="U740" s="21" t="n"/>
      <c r="V740" s="24" t="n"/>
      <c r="W740" s="25">
        <f>IF(K740="","",SUM($K$2:K740))</f>
        <v/>
      </c>
      <c r="X740" s="25">
        <f>IF(W740="","",MAX(0,MAX($W$2:W740)))</f>
        <v/>
      </c>
      <c r="Y740" s="25">
        <f>IF(W740="","",W740-X740)</f>
        <v/>
      </c>
      <c r="Z740" s="20">
        <f>IF(A740="","",CHOOSE(WEEKDAY(A740,2),"Mon","Tue","Wed","Thu","Fri","Sat","Sun"))</f>
        <v/>
      </c>
      <c r="AA740" s="26">
        <f>IF(A740="","",DATE(YEAR(A740),MONTH(A740),1))</f>
        <v/>
      </c>
    </row>
    <row r="741">
      <c r="A741" s="27" t="n"/>
      <c r="B741" s="28" t="n"/>
      <c r="C741" s="24" t="n"/>
      <c r="D741" s="24" t="n"/>
      <c r="E741" s="24" t="n"/>
      <c r="F741" s="29" t="n"/>
      <c r="G741" s="29" t="n"/>
      <c r="H741" s="29" t="n"/>
      <c r="I741" s="30" t="n"/>
      <c r="J741" s="31" t="n"/>
      <c r="K741" s="31" t="n"/>
      <c r="L741" s="19">
        <f>IF(OR(K741="",J741="",J741=0),"",K741/J741)</f>
        <v/>
      </c>
      <c r="M741" s="20">
        <f>IF(AND(A741="",C741=""),"",IF(N741="No","Skipped",IF(K741="","Active",IF(K741&gt;0,"Win",IF(K741&lt;0,"Loss","Breakeven")))))</f>
        <v/>
      </c>
      <c r="N741" s="24" t="n"/>
      <c r="O741" s="21" t="n"/>
      <c r="P741" s="24" t="n"/>
      <c r="Q741" s="32" t="n"/>
      <c r="R741" s="24" t="n"/>
      <c r="S741" s="21" t="n"/>
      <c r="T741" s="21" t="n"/>
      <c r="U741" s="21" t="n"/>
      <c r="V741" s="24" t="n"/>
      <c r="W741" s="25">
        <f>IF(K741="","",SUM($K$2:K741))</f>
        <v/>
      </c>
      <c r="X741" s="25">
        <f>IF(W741="","",MAX(0,MAX($W$2:W741)))</f>
        <v/>
      </c>
      <c r="Y741" s="25">
        <f>IF(W741="","",W741-X741)</f>
        <v/>
      </c>
      <c r="Z741" s="20">
        <f>IF(A741="","",CHOOSE(WEEKDAY(A741,2),"Mon","Tue","Wed","Thu","Fri","Sat","Sun"))</f>
        <v/>
      </c>
      <c r="AA741" s="26">
        <f>IF(A741="","",DATE(YEAR(A741),MONTH(A741),1))</f>
        <v/>
      </c>
    </row>
    <row r="742">
      <c r="A742" s="27" t="n"/>
      <c r="B742" s="28" t="n"/>
      <c r="C742" s="24" t="n"/>
      <c r="D742" s="24" t="n"/>
      <c r="E742" s="24" t="n"/>
      <c r="F742" s="29" t="n"/>
      <c r="G742" s="29" t="n"/>
      <c r="H742" s="29" t="n"/>
      <c r="I742" s="30" t="n"/>
      <c r="J742" s="31" t="n"/>
      <c r="K742" s="31" t="n"/>
      <c r="L742" s="19">
        <f>IF(OR(K742="",J742="",J742=0),"",K742/J742)</f>
        <v/>
      </c>
      <c r="M742" s="20">
        <f>IF(AND(A742="",C742=""),"",IF(N742="No","Skipped",IF(K742="","Active",IF(K742&gt;0,"Win",IF(K742&lt;0,"Loss","Breakeven")))))</f>
        <v/>
      </c>
      <c r="N742" s="24" t="n"/>
      <c r="O742" s="21" t="n"/>
      <c r="P742" s="24" t="n"/>
      <c r="Q742" s="32" t="n"/>
      <c r="R742" s="24" t="n"/>
      <c r="S742" s="21" t="n"/>
      <c r="T742" s="21" t="n"/>
      <c r="U742" s="21" t="n"/>
      <c r="V742" s="24" t="n"/>
      <c r="W742" s="25">
        <f>IF(K742="","",SUM($K$2:K742))</f>
        <v/>
      </c>
      <c r="X742" s="25">
        <f>IF(W742="","",MAX(0,MAX($W$2:W742)))</f>
        <v/>
      </c>
      <c r="Y742" s="25">
        <f>IF(W742="","",W742-X742)</f>
        <v/>
      </c>
      <c r="Z742" s="20">
        <f>IF(A742="","",CHOOSE(WEEKDAY(A742,2),"Mon","Tue","Wed","Thu","Fri","Sat","Sun"))</f>
        <v/>
      </c>
      <c r="AA742" s="26">
        <f>IF(A742="","",DATE(YEAR(A742),MONTH(A742),1))</f>
        <v/>
      </c>
    </row>
    <row r="743">
      <c r="A743" s="27" t="n"/>
      <c r="B743" s="28" t="n"/>
      <c r="C743" s="24" t="n"/>
      <c r="D743" s="24" t="n"/>
      <c r="E743" s="24" t="n"/>
      <c r="F743" s="29" t="n"/>
      <c r="G743" s="29" t="n"/>
      <c r="H743" s="29" t="n"/>
      <c r="I743" s="30" t="n"/>
      <c r="J743" s="31" t="n"/>
      <c r="K743" s="31" t="n"/>
      <c r="L743" s="19">
        <f>IF(OR(K743="",J743="",J743=0),"",K743/J743)</f>
        <v/>
      </c>
      <c r="M743" s="20">
        <f>IF(AND(A743="",C743=""),"",IF(N743="No","Skipped",IF(K743="","Active",IF(K743&gt;0,"Win",IF(K743&lt;0,"Loss","Breakeven")))))</f>
        <v/>
      </c>
      <c r="N743" s="24" t="n"/>
      <c r="O743" s="21" t="n"/>
      <c r="P743" s="24" t="n"/>
      <c r="Q743" s="32" t="n"/>
      <c r="R743" s="24" t="n"/>
      <c r="S743" s="21" t="n"/>
      <c r="T743" s="21" t="n"/>
      <c r="U743" s="21" t="n"/>
      <c r="V743" s="24" t="n"/>
      <c r="W743" s="25">
        <f>IF(K743="","",SUM($K$2:K743))</f>
        <v/>
      </c>
      <c r="X743" s="25">
        <f>IF(W743="","",MAX(0,MAX($W$2:W743)))</f>
        <v/>
      </c>
      <c r="Y743" s="25">
        <f>IF(W743="","",W743-X743)</f>
        <v/>
      </c>
      <c r="Z743" s="20">
        <f>IF(A743="","",CHOOSE(WEEKDAY(A743,2),"Mon","Tue","Wed","Thu","Fri","Sat","Sun"))</f>
        <v/>
      </c>
      <c r="AA743" s="26">
        <f>IF(A743="","",DATE(YEAR(A743),MONTH(A743),1))</f>
        <v/>
      </c>
    </row>
    <row r="744">
      <c r="A744" s="27" t="n"/>
      <c r="B744" s="28" t="n"/>
      <c r="C744" s="24" t="n"/>
      <c r="D744" s="24" t="n"/>
      <c r="E744" s="24" t="n"/>
      <c r="F744" s="29" t="n"/>
      <c r="G744" s="29" t="n"/>
      <c r="H744" s="29" t="n"/>
      <c r="I744" s="30" t="n"/>
      <c r="J744" s="31" t="n"/>
      <c r="K744" s="31" t="n"/>
      <c r="L744" s="19">
        <f>IF(OR(K744="",J744="",J744=0),"",K744/J744)</f>
        <v/>
      </c>
      <c r="M744" s="20">
        <f>IF(AND(A744="",C744=""),"",IF(N744="No","Skipped",IF(K744="","Active",IF(K744&gt;0,"Win",IF(K744&lt;0,"Loss","Breakeven")))))</f>
        <v/>
      </c>
      <c r="N744" s="24" t="n"/>
      <c r="O744" s="21" t="n"/>
      <c r="P744" s="24" t="n"/>
      <c r="Q744" s="32" t="n"/>
      <c r="R744" s="24" t="n"/>
      <c r="S744" s="21" t="n"/>
      <c r="T744" s="21" t="n"/>
      <c r="U744" s="21" t="n"/>
      <c r="V744" s="24" t="n"/>
      <c r="W744" s="25">
        <f>IF(K744="","",SUM($K$2:K744))</f>
        <v/>
      </c>
      <c r="X744" s="25">
        <f>IF(W744="","",MAX(0,MAX($W$2:W744)))</f>
        <v/>
      </c>
      <c r="Y744" s="25">
        <f>IF(W744="","",W744-X744)</f>
        <v/>
      </c>
      <c r="Z744" s="20">
        <f>IF(A744="","",CHOOSE(WEEKDAY(A744,2),"Mon","Tue","Wed","Thu","Fri","Sat","Sun"))</f>
        <v/>
      </c>
      <c r="AA744" s="26">
        <f>IF(A744="","",DATE(YEAR(A744),MONTH(A744),1))</f>
        <v/>
      </c>
    </row>
    <row r="745">
      <c r="A745" s="27" t="n"/>
      <c r="B745" s="28" t="n"/>
      <c r="C745" s="24" t="n"/>
      <c r="D745" s="24" t="n"/>
      <c r="E745" s="24" t="n"/>
      <c r="F745" s="29" t="n"/>
      <c r="G745" s="29" t="n"/>
      <c r="H745" s="29" t="n"/>
      <c r="I745" s="30" t="n"/>
      <c r="J745" s="31" t="n"/>
      <c r="K745" s="31" t="n"/>
      <c r="L745" s="19">
        <f>IF(OR(K745="",J745="",J745=0),"",K745/J745)</f>
        <v/>
      </c>
      <c r="M745" s="20">
        <f>IF(AND(A745="",C745=""),"",IF(N745="No","Skipped",IF(K745="","Active",IF(K745&gt;0,"Win",IF(K745&lt;0,"Loss","Breakeven")))))</f>
        <v/>
      </c>
      <c r="N745" s="24" t="n"/>
      <c r="O745" s="21" t="n"/>
      <c r="P745" s="24" t="n"/>
      <c r="Q745" s="32" t="n"/>
      <c r="R745" s="24" t="n"/>
      <c r="S745" s="21" t="n"/>
      <c r="T745" s="21" t="n"/>
      <c r="U745" s="21" t="n"/>
      <c r="V745" s="24" t="n"/>
      <c r="W745" s="25">
        <f>IF(K745="","",SUM($K$2:K745))</f>
        <v/>
      </c>
      <c r="X745" s="25">
        <f>IF(W745="","",MAX(0,MAX($W$2:W745)))</f>
        <v/>
      </c>
      <c r="Y745" s="25">
        <f>IF(W745="","",W745-X745)</f>
        <v/>
      </c>
      <c r="Z745" s="20">
        <f>IF(A745="","",CHOOSE(WEEKDAY(A745,2),"Mon","Tue","Wed","Thu","Fri","Sat","Sun"))</f>
        <v/>
      </c>
      <c r="AA745" s="26">
        <f>IF(A745="","",DATE(YEAR(A745),MONTH(A745),1))</f>
        <v/>
      </c>
    </row>
    <row r="746">
      <c r="A746" s="27" t="n"/>
      <c r="B746" s="28" t="n"/>
      <c r="C746" s="24" t="n"/>
      <c r="D746" s="24" t="n"/>
      <c r="E746" s="24" t="n"/>
      <c r="F746" s="29" t="n"/>
      <c r="G746" s="29" t="n"/>
      <c r="H746" s="29" t="n"/>
      <c r="I746" s="30" t="n"/>
      <c r="J746" s="31" t="n"/>
      <c r="K746" s="31" t="n"/>
      <c r="L746" s="19">
        <f>IF(OR(K746="",J746="",J746=0),"",K746/J746)</f>
        <v/>
      </c>
      <c r="M746" s="20">
        <f>IF(AND(A746="",C746=""),"",IF(N746="No","Skipped",IF(K746="","Active",IF(K746&gt;0,"Win",IF(K746&lt;0,"Loss","Breakeven")))))</f>
        <v/>
      </c>
      <c r="N746" s="24" t="n"/>
      <c r="O746" s="21" t="n"/>
      <c r="P746" s="24" t="n"/>
      <c r="Q746" s="32" t="n"/>
      <c r="R746" s="24" t="n"/>
      <c r="S746" s="21" t="n"/>
      <c r="T746" s="21" t="n"/>
      <c r="U746" s="21" t="n"/>
      <c r="V746" s="24" t="n"/>
      <c r="W746" s="25">
        <f>IF(K746="","",SUM($K$2:K746))</f>
        <v/>
      </c>
      <c r="X746" s="25">
        <f>IF(W746="","",MAX(0,MAX($W$2:W746)))</f>
        <v/>
      </c>
      <c r="Y746" s="25">
        <f>IF(W746="","",W746-X746)</f>
        <v/>
      </c>
      <c r="Z746" s="20">
        <f>IF(A746="","",CHOOSE(WEEKDAY(A746,2),"Mon","Tue","Wed","Thu","Fri","Sat","Sun"))</f>
        <v/>
      </c>
      <c r="AA746" s="26">
        <f>IF(A746="","",DATE(YEAR(A746),MONTH(A746),1))</f>
        <v/>
      </c>
    </row>
    <row r="747">
      <c r="A747" s="27" t="n"/>
      <c r="B747" s="28" t="n"/>
      <c r="C747" s="24" t="n"/>
      <c r="D747" s="24" t="n"/>
      <c r="E747" s="24" t="n"/>
      <c r="F747" s="29" t="n"/>
      <c r="G747" s="29" t="n"/>
      <c r="H747" s="29" t="n"/>
      <c r="I747" s="30" t="n"/>
      <c r="J747" s="31" t="n"/>
      <c r="K747" s="31" t="n"/>
      <c r="L747" s="19">
        <f>IF(OR(K747="",J747="",J747=0),"",K747/J747)</f>
        <v/>
      </c>
      <c r="M747" s="20">
        <f>IF(AND(A747="",C747=""),"",IF(N747="No","Skipped",IF(K747="","Active",IF(K747&gt;0,"Win",IF(K747&lt;0,"Loss","Breakeven")))))</f>
        <v/>
      </c>
      <c r="N747" s="24" t="n"/>
      <c r="O747" s="21" t="n"/>
      <c r="P747" s="24" t="n"/>
      <c r="Q747" s="32" t="n"/>
      <c r="R747" s="24" t="n"/>
      <c r="S747" s="21" t="n"/>
      <c r="T747" s="21" t="n"/>
      <c r="U747" s="21" t="n"/>
      <c r="V747" s="24" t="n"/>
      <c r="W747" s="25">
        <f>IF(K747="","",SUM($K$2:K747))</f>
        <v/>
      </c>
      <c r="X747" s="25">
        <f>IF(W747="","",MAX(0,MAX($W$2:W747)))</f>
        <v/>
      </c>
      <c r="Y747" s="25">
        <f>IF(W747="","",W747-X747)</f>
        <v/>
      </c>
      <c r="Z747" s="20">
        <f>IF(A747="","",CHOOSE(WEEKDAY(A747,2),"Mon","Tue","Wed","Thu","Fri","Sat","Sun"))</f>
        <v/>
      </c>
      <c r="AA747" s="26">
        <f>IF(A747="","",DATE(YEAR(A747),MONTH(A747),1))</f>
        <v/>
      </c>
    </row>
    <row r="748">
      <c r="A748" s="27" t="n"/>
      <c r="B748" s="28" t="n"/>
      <c r="C748" s="24" t="n"/>
      <c r="D748" s="24" t="n"/>
      <c r="E748" s="24" t="n"/>
      <c r="F748" s="29" t="n"/>
      <c r="G748" s="29" t="n"/>
      <c r="H748" s="29" t="n"/>
      <c r="I748" s="30" t="n"/>
      <c r="J748" s="31" t="n"/>
      <c r="K748" s="31" t="n"/>
      <c r="L748" s="19">
        <f>IF(OR(K748="",J748="",J748=0),"",K748/J748)</f>
        <v/>
      </c>
      <c r="M748" s="20">
        <f>IF(AND(A748="",C748=""),"",IF(N748="No","Skipped",IF(K748="","Active",IF(K748&gt;0,"Win",IF(K748&lt;0,"Loss","Breakeven")))))</f>
        <v/>
      </c>
      <c r="N748" s="24" t="n"/>
      <c r="O748" s="21" t="n"/>
      <c r="P748" s="24" t="n"/>
      <c r="Q748" s="32" t="n"/>
      <c r="R748" s="24" t="n"/>
      <c r="S748" s="21" t="n"/>
      <c r="T748" s="21" t="n"/>
      <c r="U748" s="21" t="n"/>
      <c r="V748" s="24" t="n"/>
      <c r="W748" s="25">
        <f>IF(K748="","",SUM($K$2:K748))</f>
        <v/>
      </c>
      <c r="X748" s="25">
        <f>IF(W748="","",MAX(0,MAX($W$2:W748)))</f>
        <v/>
      </c>
      <c r="Y748" s="25">
        <f>IF(W748="","",W748-X748)</f>
        <v/>
      </c>
      <c r="Z748" s="20">
        <f>IF(A748="","",CHOOSE(WEEKDAY(A748,2),"Mon","Tue","Wed","Thu","Fri","Sat","Sun"))</f>
        <v/>
      </c>
      <c r="AA748" s="26">
        <f>IF(A748="","",DATE(YEAR(A748),MONTH(A748),1))</f>
        <v/>
      </c>
    </row>
    <row r="749">
      <c r="A749" s="27" t="n"/>
      <c r="B749" s="28" t="n"/>
      <c r="C749" s="24" t="n"/>
      <c r="D749" s="24" t="n"/>
      <c r="E749" s="24" t="n"/>
      <c r="F749" s="29" t="n"/>
      <c r="G749" s="29" t="n"/>
      <c r="H749" s="29" t="n"/>
      <c r="I749" s="30" t="n"/>
      <c r="J749" s="31" t="n"/>
      <c r="K749" s="31" t="n"/>
      <c r="L749" s="19">
        <f>IF(OR(K749="",J749="",J749=0),"",K749/J749)</f>
        <v/>
      </c>
      <c r="M749" s="20">
        <f>IF(AND(A749="",C749=""),"",IF(N749="No","Skipped",IF(K749="","Active",IF(K749&gt;0,"Win",IF(K749&lt;0,"Loss","Breakeven")))))</f>
        <v/>
      </c>
      <c r="N749" s="24" t="n"/>
      <c r="O749" s="21" t="n"/>
      <c r="P749" s="24" t="n"/>
      <c r="Q749" s="32" t="n"/>
      <c r="R749" s="24" t="n"/>
      <c r="S749" s="21" t="n"/>
      <c r="T749" s="21" t="n"/>
      <c r="U749" s="21" t="n"/>
      <c r="V749" s="24" t="n"/>
      <c r="W749" s="25">
        <f>IF(K749="","",SUM($K$2:K749))</f>
        <v/>
      </c>
      <c r="X749" s="25">
        <f>IF(W749="","",MAX(0,MAX($W$2:W749)))</f>
        <v/>
      </c>
      <c r="Y749" s="25">
        <f>IF(W749="","",W749-X749)</f>
        <v/>
      </c>
      <c r="Z749" s="20">
        <f>IF(A749="","",CHOOSE(WEEKDAY(A749,2),"Mon","Tue","Wed","Thu","Fri","Sat","Sun"))</f>
        <v/>
      </c>
      <c r="AA749" s="26">
        <f>IF(A749="","",DATE(YEAR(A749),MONTH(A749),1))</f>
        <v/>
      </c>
    </row>
    <row r="750">
      <c r="A750" s="27" t="n"/>
      <c r="B750" s="28" t="n"/>
      <c r="C750" s="24" t="n"/>
      <c r="D750" s="24" t="n"/>
      <c r="E750" s="24" t="n"/>
      <c r="F750" s="29" t="n"/>
      <c r="G750" s="29" t="n"/>
      <c r="H750" s="29" t="n"/>
      <c r="I750" s="30" t="n"/>
      <c r="J750" s="31" t="n"/>
      <c r="K750" s="31" t="n"/>
      <c r="L750" s="19">
        <f>IF(OR(K750="",J750="",J750=0),"",K750/J750)</f>
        <v/>
      </c>
      <c r="M750" s="20">
        <f>IF(AND(A750="",C750=""),"",IF(N750="No","Skipped",IF(K750="","Active",IF(K750&gt;0,"Win",IF(K750&lt;0,"Loss","Breakeven")))))</f>
        <v/>
      </c>
      <c r="N750" s="24" t="n"/>
      <c r="O750" s="21" t="n"/>
      <c r="P750" s="24" t="n"/>
      <c r="Q750" s="32" t="n"/>
      <c r="R750" s="24" t="n"/>
      <c r="S750" s="21" t="n"/>
      <c r="T750" s="21" t="n"/>
      <c r="U750" s="21" t="n"/>
      <c r="V750" s="24" t="n"/>
      <c r="W750" s="25">
        <f>IF(K750="","",SUM($K$2:K750))</f>
        <v/>
      </c>
      <c r="X750" s="25">
        <f>IF(W750="","",MAX(0,MAX($W$2:W750)))</f>
        <v/>
      </c>
      <c r="Y750" s="25">
        <f>IF(W750="","",W750-X750)</f>
        <v/>
      </c>
      <c r="Z750" s="20">
        <f>IF(A750="","",CHOOSE(WEEKDAY(A750,2),"Mon","Tue","Wed","Thu","Fri","Sat","Sun"))</f>
        <v/>
      </c>
      <c r="AA750" s="26">
        <f>IF(A750="","",DATE(YEAR(A750),MONTH(A750),1))</f>
        <v/>
      </c>
    </row>
    <row r="751">
      <c r="A751" s="27" t="n"/>
      <c r="B751" s="28" t="n"/>
      <c r="C751" s="24" t="n"/>
      <c r="D751" s="24" t="n"/>
      <c r="E751" s="24" t="n"/>
      <c r="F751" s="29" t="n"/>
      <c r="G751" s="29" t="n"/>
      <c r="H751" s="29" t="n"/>
      <c r="I751" s="30" t="n"/>
      <c r="J751" s="31" t="n"/>
      <c r="K751" s="31" t="n"/>
      <c r="L751" s="19">
        <f>IF(OR(K751="",J751="",J751=0),"",K751/J751)</f>
        <v/>
      </c>
      <c r="M751" s="20">
        <f>IF(AND(A751="",C751=""),"",IF(N751="No","Skipped",IF(K751="","Active",IF(K751&gt;0,"Win",IF(K751&lt;0,"Loss","Breakeven")))))</f>
        <v/>
      </c>
      <c r="N751" s="24" t="n"/>
      <c r="O751" s="21" t="n"/>
      <c r="P751" s="24" t="n"/>
      <c r="Q751" s="32" t="n"/>
      <c r="R751" s="24" t="n"/>
      <c r="S751" s="21" t="n"/>
      <c r="T751" s="21" t="n"/>
      <c r="U751" s="21" t="n"/>
      <c r="V751" s="24" t="n"/>
      <c r="W751" s="25">
        <f>IF(K751="","",SUM($K$2:K751))</f>
        <v/>
      </c>
      <c r="X751" s="25">
        <f>IF(W751="","",MAX(0,MAX($W$2:W751)))</f>
        <v/>
      </c>
      <c r="Y751" s="25">
        <f>IF(W751="","",W751-X751)</f>
        <v/>
      </c>
      <c r="Z751" s="20">
        <f>IF(A751="","",CHOOSE(WEEKDAY(A751,2),"Mon","Tue","Wed","Thu","Fri","Sat","Sun"))</f>
        <v/>
      </c>
      <c r="AA751" s="26">
        <f>IF(A751="","",DATE(YEAR(A751),MONTH(A751),1))</f>
        <v/>
      </c>
    </row>
    <row r="752">
      <c r="A752" s="27" t="n"/>
      <c r="B752" s="28" t="n"/>
      <c r="C752" s="24" t="n"/>
      <c r="D752" s="24" t="n"/>
      <c r="E752" s="24" t="n"/>
      <c r="F752" s="29" t="n"/>
      <c r="G752" s="29" t="n"/>
      <c r="H752" s="29" t="n"/>
      <c r="I752" s="30" t="n"/>
      <c r="J752" s="31" t="n"/>
      <c r="K752" s="31" t="n"/>
      <c r="L752" s="19">
        <f>IF(OR(K752="",J752="",J752=0),"",K752/J752)</f>
        <v/>
      </c>
      <c r="M752" s="20">
        <f>IF(AND(A752="",C752=""),"",IF(N752="No","Skipped",IF(K752="","Active",IF(K752&gt;0,"Win",IF(K752&lt;0,"Loss","Breakeven")))))</f>
        <v/>
      </c>
      <c r="N752" s="24" t="n"/>
      <c r="O752" s="21" t="n"/>
      <c r="P752" s="24" t="n"/>
      <c r="Q752" s="32" t="n"/>
      <c r="R752" s="24" t="n"/>
      <c r="S752" s="21" t="n"/>
      <c r="T752" s="21" t="n"/>
      <c r="U752" s="21" t="n"/>
      <c r="V752" s="24" t="n"/>
      <c r="W752" s="25">
        <f>IF(K752="","",SUM($K$2:K752))</f>
        <v/>
      </c>
      <c r="X752" s="25">
        <f>IF(W752="","",MAX(0,MAX($W$2:W752)))</f>
        <v/>
      </c>
      <c r="Y752" s="25">
        <f>IF(W752="","",W752-X752)</f>
        <v/>
      </c>
      <c r="Z752" s="20">
        <f>IF(A752="","",CHOOSE(WEEKDAY(A752,2),"Mon","Tue","Wed","Thu","Fri","Sat","Sun"))</f>
        <v/>
      </c>
      <c r="AA752" s="26">
        <f>IF(A752="","",DATE(YEAR(A752),MONTH(A752),1))</f>
        <v/>
      </c>
    </row>
    <row r="753">
      <c r="A753" s="27" t="n"/>
      <c r="B753" s="28" t="n"/>
      <c r="C753" s="24" t="n"/>
      <c r="D753" s="24" t="n"/>
      <c r="E753" s="24" t="n"/>
      <c r="F753" s="29" t="n"/>
      <c r="G753" s="29" t="n"/>
      <c r="H753" s="29" t="n"/>
      <c r="I753" s="30" t="n"/>
      <c r="J753" s="31" t="n"/>
      <c r="K753" s="31" t="n"/>
      <c r="L753" s="19">
        <f>IF(OR(K753="",J753="",J753=0),"",K753/J753)</f>
        <v/>
      </c>
      <c r="M753" s="20">
        <f>IF(AND(A753="",C753=""),"",IF(N753="No","Skipped",IF(K753="","Active",IF(K753&gt;0,"Win",IF(K753&lt;0,"Loss","Breakeven")))))</f>
        <v/>
      </c>
      <c r="N753" s="24" t="n"/>
      <c r="O753" s="21" t="n"/>
      <c r="P753" s="24" t="n"/>
      <c r="Q753" s="32" t="n"/>
      <c r="R753" s="24" t="n"/>
      <c r="S753" s="21" t="n"/>
      <c r="T753" s="21" t="n"/>
      <c r="U753" s="21" t="n"/>
      <c r="V753" s="24" t="n"/>
      <c r="W753" s="25">
        <f>IF(K753="","",SUM($K$2:K753))</f>
        <v/>
      </c>
      <c r="X753" s="25">
        <f>IF(W753="","",MAX(0,MAX($W$2:W753)))</f>
        <v/>
      </c>
      <c r="Y753" s="25">
        <f>IF(W753="","",W753-X753)</f>
        <v/>
      </c>
      <c r="Z753" s="20">
        <f>IF(A753="","",CHOOSE(WEEKDAY(A753,2),"Mon","Tue","Wed","Thu","Fri","Sat","Sun"))</f>
        <v/>
      </c>
      <c r="AA753" s="26">
        <f>IF(A753="","",DATE(YEAR(A753),MONTH(A753),1))</f>
        <v/>
      </c>
    </row>
    <row r="754">
      <c r="A754" s="27" t="n"/>
      <c r="B754" s="28" t="n"/>
      <c r="C754" s="24" t="n"/>
      <c r="D754" s="24" t="n"/>
      <c r="E754" s="24" t="n"/>
      <c r="F754" s="29" t="n"/>
      <c r="G754" s="29" t="n"/>
      <c r="H754" s="29" t="n"/>
      <c r="I754" s="30" t="n"/>
      <c r="J754" s="31" t="n"/>
      <c r="K754" s="31" t="n"/>
      <c r="L754" s="19">
        <f>IF(OR(K754="",J754="",J754=0),"",K754/J754)</f>
        <v/>
      </c>
      <c r="M754" s="20">
        <f>IF(AND(A754="",C754=""),"",IF(N754="No","Skipped",IF(K754="","Active",IF(K754&gt;0,"Win",IF(K754&lt;0,"Loss","Breakeven")))))</f>
        <v/>
      </c>
      <c r="N754" s="24" t="n"/>
      <c r="O754" s="21" t="n"/>
      <c r="P754" s="24" t="n"/>
      <c r="Q754" s="32" t="n"/>
      <c r="R754" s="24" t="n"/>
      <c r="S754" s="21" t="n"/>
      <c r="T754" s="21" t="n"/>
      <c r="U754" s="21" t="n"/>
      <c r="V754" s="24" t="n"/>
      <c r="W754" s="25">
        <f>IF(K754="","",SUM($K$2:K754))</f>
        <v/>
      </c>
      <c r="X754" s="25">
        <f>IF(W754="","",MAX(0,MAX($W$2:W754)))</f>
        <v/>
      </c>
      <c r="Y754" s="25">
        <f>IF(W754="","",W754-X754)</f>
        <v/>
      </c>
      <c r="Z754" s="20">
        <f>IF(A754="","",CHOOSE(WEEKDAY(A754,2),"Mon","Tue","Wed","Thu","Fri","Sat","Sun"))</f>
        <v/>
      </c>
      <c r="AA754" s="26">
        <f>IF(A754="","",DATE(YEAR(A754),MONTH(A754),1))</f>
        <v/>
      </c>
    </row>
    <row r="755">
      <c r="A755" s="27" t="n"/>
      <c r="B755" s="28" t="n"/>
      <c r="C755" s="24" t="n"/>
      <c r="D755" s="24" t="n"/>
      <c r="E755" s="24" t="n"/>
      <c r="F755" s="29" t="n"/>
      <c r="G755" s="29" t="n"/>
      <c r="H755" s="29" t="n"/>
      <c r="I755" s="30" t="n"/>
      <c r="J755" s="31" t="n"/>
      <c r="K755" s="31" t="n"/>
      <c r="L755" s="19">
        <f>IF(OR(K755="",J755="",J755=0),"",K755/J755)</f>
        <v/>
      </c>
      <c r="M755" s="20">
        <f>IF(AND(A755="",C755=""),"",IF(N755="No","Skipped",IF(K755="","Active",IF(K755&gt;0,"Win",IF(K755&lt;0,"Loss","Breakeven")))))</f>
        <v/>
      </c>
      <c r="N755" s="24" t="n"/>
      <c r="O755" s="21" t="n"/>
      <c r="P755" s="24" t="n"/>
      <c r="Q755" s="32" t="n"/>
      <c r="R755" s="24" t="n"/>
      <c r="S755" s="21" t="n"/>
      <c r="T755" s="21" t="n"/>
      <c r="U755" s="21" t="n"/>
      <c r="V755" s="24" t="n"/>
      <c r="W755" s="25">
        <f>IF(K755="","",SUM($K$2:K755))</f>
        <v/>
      </c>
      <c r="X755" s="25">
        <f>IF(W755="","",MAX(0,MAX($W$2:W755)))</f>
        <v/>
      </c>
      <c r="Y755" s="25">
        <f>IF(W755="","",W755-X755)</f>
        <v/>
      </c>
      <c r="Z755" s="20">
        <f>IF(A755="","",CHOOSE(WEEKDAY(A755,2),"Mon","Tue","Wed","Thu","Fri","Sat","Sun"))</f>
        <v/>
      </c>
      <c r="AA755" s="26">
        <f>IF(A755="","",DATE(YEAR(A755),MONTH(A755),1))</f>
        <v/>
      </c>
    </row>
    <row r="756">
      <c r="A756" s="27" t="n"/>
      <c r="B756" s="28" t="n"/>
      <c r="C756" s="24" t="n"/>
      <c r="D756" s="24" t="n"/>
      <c r="E756" s="24" t="n"/>
      <c r="F756" s="29" t="n"/>
      <c r="G756" s="29" t="n"/>
      <c r="H756" s="29" t="n"/>
      <c r="I756" s="30" t="n"/>
      <c r="J756" s="31" t="n"/>
      <c r="K756" s="31" t="n"/>
      <c r="L756" s="19">
        <f>IF(OR(K756="",J756="",J756=0),"",K756/J756)</f>
        <v/>
      </c>
      <c r="M756" s="20">
        <f>IF(AND(A756="",C756=""),"",IF(N756="No","Skipped",IF(K756="","Active",IF(K756&gt;0,"Win",IF(K756&lt;0,"Loss","Breakeven")))))</f>
        <v/>
      </c>
      <c r="N756" s="24" t="n"/>
      <c r="O756" s="21" t="n"/>
      <c r="P756" s="24" t="n"/>
      <c r="Q756" s="32" t="n"/>
      <c r="R756" s="24" t="n"/>
      <c r="S756" s="21" t="n"/>
      <c r="T756" s="21" t="n"/>
      <c r="U756" s="21" t="n"/>
      <c r="V756" s="24" t="n"/>
      <c r="W756" s="25">
        <f>IF(K756="","",SUM($K$2:K756))</f>
        <v/>
      </c>
      <c r="X756" s="25">
        <f>IF(W756="","",MAX(0,MAX($W$2:W756)))</f>
        <v/>
      </c>
      <c r="Y756" s="25">
        <f>IF(W756="","",W756-X756)</f>
        <v/>
      </c>
      <c r="Z756" s="20">
        <f>IF(A756="","",CHOOSE(WEEKDAY(A756,2),"Mon","Tue","Wed","Thu","Fri","Sat","Sun"))</f>
        <v/>
      </c>
      <c r="AA756" s="26">
        <f>IF(A756="","",DATE(YEAR(A756),MONTH(A756),1))</f>
        <v/>
      </c>
    </row>
    <row r="757">
      <c r="A757" s="27" t="n"/>
      <c r="B757" s="28" t="n"/>
      <c r="C757" s="24" t="n"/>
      <c r="D757" s="24" t="n"/>
      <c r="E757" s="24" t="n"/>
      <c r="F757" s="29" t="n"/>
      <c r="G757" s="29" t="n"/>
      <c r="H757" s="29" t="n"/>
      <c r="I757" s="30" t="n"/>
      <c r="J757" s="31" t="n"/>
      <c r="K757" s="31" t="n"/>
      <c r="L757" s="19">
        <f>IF(OR(K757="",J757="",J757=0),"",K757/J757)</f>
        <v/>
      </c>
      <c r="M757" s="20">
        <f>IF(AND(A757="",C757=""),"",IF(N757="No","Skipped",IF(K757="","Active",IF(K757&gt;0,"Win",IF(K757&lt;0,"Loss","Breakeven")))))</f>
        <v/>
      </c>
      <c r="N757" s="24" t="n"/>
      <c r="O757" s="21" t="n"/>
      <c r="P757" s="24" t="n"/>
      <c r="Q757" s="32" t="n"/>
      <c r="R757" s="24" t="n"/>
      <c r="S757" s="21" t="n"/>
      <c r="T757" s="21" t="n"/>
      <c r="U757" s="21" t="n"/>
      <c r="V757" s="24" t="n"/>
      <c r="W757" s="25">
        <f>IF(K757="","",SUM($K$2:K757))</f>
        <v/>
      </c>
      <c r="X757" s="25">
        <f>IF(W757="","",MAX(0,MAX($W$2:W757)))</f>
        <v/>
      </c>
      <c r="Y757" s="25">
        <f>IF(W757="","",W757-X757)</f>
        <v/>
      </c>
      <c r="Z757" s="20">
        <f>IF(A757="","",CHOOSE(WEEKDAY(A757,2),"Mon","Tue","Wed","Thu","Fri","Sat","Sun"))</f>
        <v/>
      </c>
      <c r="AA757" s="26">
        <f>IF(A757="","",DATE(YEAR(A757),MONTH(A757),1))</f>
        <v/>
      </c>
    </row>
    <row r="758">
      <c r="A758" s="27" t="n"/>
      <c r="B758" s="28" t="n"/>
      <c r="C758" s="24" t="n"/>
      <c r="D758" s="24" t="n"/>
      <c r="E758" s="24" t="n"/>
      <c r="F758" s="29" t="n"/>
      <c r="G758" s="29" t="n"/>
      <c r="H758" s="29" t="n"/>
      <c r="I758" s="30" t="n"/>
      <c r="J758" s="31" t="n"/>
      <c r="K758" s="31" t="n"/>
      <c r="L758" s="19">
        <f>IF(OR(K758="",J758="",J758=0),"",K758/J758)</f>
        <v/>
      </c>
      <c r="M758" s="20">
        <f>IF(AND(A758="",C758=""),"",IF(N758="No","Skipped",IF(K758="","Active",IF(K758&gt;0,"Win",IF(K758&lt;0,"Loss","Breakeven")))))</f>
        <v/>
      </c>
      <c r="N758" s="24" t="n"/>
      <c r="O758" s="21" t="n"/>
      <c r="P758" s="24" t="n"/>
      <c r="Q758" s="32" t="n"/>
      <c r="R758" s="24" t="n"/>
      <c r="S758" s="21" t="n"/>
      <c r="T758" s="21" t="n"/>
      <c r="U758" s="21" t="n"/>
      <c r="V758" s="24" t="n"/>
      <c r="W758" s="25">
        <f>IF(K758="","",SUM($K$2:K758))</f>
        <v/>
      </c>
      <c r="X758" s="25">
        <f>IF(W758="","",MAX(0,MAX($W$2:W758)))</f>
        <v/>
      </c>
      <c r="Y758" s="25">
        <f>IF(W758="","",W758-X758)</f>
        <v/>
      </c>
      <c r="Z758" s="20">
        <f>IF(A758="","",CHOOSE(WEEKDAY(A758,2),"Mon","Tue","Wed","Thu","Fri","Sat","Sun"))</f>
        <v/>
      </c>
      <c r="AA758" s="26">
        <f>IF(A758="","",DATE(YEAR(A758),MONTH(A758),1))</f>
        <v/>
      </c>
    </row>
    <row r="759">
      <c r="A759" s="27" t="n"/>
      <c r="B759" s="28" t="n"/>
      <c r="C759" s="24" t="n"/>
      <c r="D759" s="24" t="n"/>
      <c r="E759" s="24" t="n"/>
      <c r="F759" s="29" t="n"/>
      <c r="G759" s="29" t="n"/>
      <c r="H759" s="29" t="n"/>
      <c r="I759" s="30" t="n"/>
      <c r="J759" s="31" t="n"/>
      <c r="K759" s="31" t="n"/>
      <c r="L759" s="19">
        <f>IF(OR(K759="",J759="",J759=0),"",K759/J759)</f>
        <v/>
      </c>
      <c r="M759" s="20">
        <f>IF(AND(A759="",C759=""),"",IF(N759="No","Skipped",IF(K759="","Active",IF(K759&gt;0,"Win",IF(K759&lt;0,"Loss","Breakeven")))))</f>
        <v/>
      </c>
      <c r="N759" s="24" t="n"/>
      <c r="O759" s="21" t="n"/>
      <c r="P759" s="24" t="n"/>
      <c r="Q759" s="32" t="n"/>
      <c r="R759" s="24" t="n"/>
      <c r="S759" s="21" t="n"/>
      <c r="T759" s="21" t="n"/>
      <c r="U759" s="21" t="n"/>
      <c r="V759" s="24" t="n"/>
      <c r="W759" s="25">
        <f>IF(K759="","",SUM($K$2:K759))</f>
        <v/>
      </c>
      <c r="X759" s="25">
        <f>IF(W759="","",MAX(0,MAX($W$2:W759)))</f>
        <v/>
      </c>
      <c r="Y759" s="25">
        <f>IF(W759="","",W759-X759)</f>
        <v/>
      </c>
      <c r="Z759" s="20">
        <f>IF(A759="","",CHOOSE(WEEKDAY(A759,2),"Mon","Tue","Wed","Thu","Fri","Sat","Sun"))</f>
        <v/>
      </c>
      <c r="AA759" s="26">
        <f>IF(A759="","",DATE(YEAR(A759),MONTH(A759),1))</f>
        <v/>
      </c>
    </row>
    <row r="760">
      <c r="A760" s="27" t="n"/>
      <c r="B760" s="28" t="n"/>
      <c r="C760" s="24" t="n"/>
      <c r="D760" s="24" t="n"/>
      <c r="E760" s="24" t="n"/>
      <c r="F760" s="29" t="n"/>
      <c r="G760" s="29" t="n"/>
      <c r="H760" s="29" t="n"/>
      <c r="I760" s="30" t="n"/>
      <c r="J760" s="31" t="n"/>
      <c r="K760" s="31" t="n"/>
      <c r="L760" s="19">
        <f>IF(OR(K760="",J760="",J760=0),"",K760/J760)</f>
        <v/>
      </c>
      <c r="M760" s="20">
        <f>IF(AND(A760="",C760=""),"",IF(N760="No","Skipped",IF(K760="","Active",IF(K760&gt;0,"Win",IF(K760&lt;0,"Loss","Breakeven")))))</f>
        <v/>
      </c>
      <c r="N760" s="24" t="n"/>
      <c r="O760" s="21" t="n"/>
      <c r="P760" s="24" t="n"/>
      <c r="Q760" s="32" t="n"/>
      <c r="R760" s="24" t="n"/>
      <c r="S760" s="21" t="n"/>
      <c r="T760" s="21" t="n"/>
      <c r="U760" s="21" t="n"/>
      <c r="V760" s="24" t="n"/>
      <c r="W760" s="25">
        <f>IF(K760="","",SUM($K$2:K760))</f>
        <v/>
      </c>
      <c r="X760" s="25">
        <f>IF(W760="","",MAX(0,MAX($W$2:W760)))</f>
        <v/>
      </c>
      <c r="Y760" s="25">
        <f>IF(W760="","",W760-X760)</f>
        <v/>
      </c>
      <c r="Z760" s="20">
        <f>IF(A760="","",CHOOSE(WEEKDAY(A760,2),"Mon","Tue","Wed","Thu","Fri","Sat","Sun"))</f>
        <v/>
      </c>
      <c r="AA760" s="26">
        <f>IF(A760="","",DATE(YEAR(A760),MONTH(A760),1))</f>
        <v/>
      </c>
    </row>
    <row r="761">
      <c r="A761" s="27" t="n"/>
      <c r="B761" s="28" t="n"/>
      <c r="C761" s="24" t="n"/>
      <c r="D761" s="24" t="n"/>
      <c r="E761" s="24" t="n"/>
      <c r="F761" s="29" t="n"/>
      <c r="G761" s="29" t="n"/>
      <c r="H761" s="29" t="n"/>
      <c r="I761" s="30" t="n"/>
      <c r="J761" s="31" t="n"/>
      <c r="K761" s="31" t="n"/>
      <c r="L761" s="19">
        <f>IF(OR(K761="",J761="",J761=0),"",K761/J761)</f>
        <v/>
      </c>
      <c r="M761" s="20">
        <f>IF(AND(A761="",C761=""),"",IF(N761="No","Skipped",IF(K761="","Active",IF(K761&gt;0,"Win",IF(K761&lt;0,"Loss","Breakeven")))))</f>
        <v/>
      </c>
      <c r="N761" s="24" t="n"/>
      <c r="O761" s="21" t="n"/>
      <c r="P761" s="24" t="n"/>
      <c r="Q761" s="32" t="n"/>
      <c r="R761" s="24" t="n"/>
      <c r="S761" s="21" t="n"/>
      <c r="T761" s="21" t="n"/>
      <c r="U761" s="21" t="n"/>
      <c r="V761" s="24" t="n"/>
      <c r="W761" s="25">
        <f>IF(K761="","",SUM($K$2:K761))</f>
        <v/>
      </c>
      <c r="X761" s="25">
        <f>IF(W761="","",MAX(0,MAX($W$2:W761)))</f>
        <v/>
      </c>
      <c r="Y761" s="25">
        <f>IF(W761="","",W761-X761)</f>
        <v/>
      </c>
      <c r="Z761" s="20">
        <f>IF(A761="","",CHOOSE(WEEKDAY(A761,2),"Mon","Tue","Wed","Thu","Fri","Sat","Sun"))</f>
        <v/>
      </c>
      <c r="AA761" s="26">
        <f>IF(A761="","",DATE(YEAR(A761),MONTH(A761),1))</f>
        <v/>
      </c>
    </row>
    <row r="762">
      <c r="A762" s="27" t="n"/>
      <c r="B762" s="28" t="n"/>
      <c r="C762" s="24" t="n"/>
      <c r="D762" s="24" t="n"/>
      <c r="E762" s="24" t="n"/>
      <c r="F762" s="29" t="n"/>
      <c r="G762" s="29" t="n"/>
      <c r="H762" s="29" t="n"/>
      <c r="I762" s="30" t="n"/>
      <c r="J762" s="31" t="n"/>
      <c r="K762" s="31" t="n"/>
      <c r="L762" s="19">
        <f>IF(OR(K762="",J762="",J762=0),"",K762/J762)</f>
        <v/>
      </c>
      <c r="M762" s="20">
        <f>IF(AND(A762="",C762=""),"",IF(N762="No","Skipped",IF(K762="","Active",IF(K762&gt;0,"Win",IF(K762&lt;0,"Loss","Breakeven")))))</f>
        <v/>
      </c>
      <c r="N762" s="24" t="n"/>
      <c r="O762" s="21" t="n"/>
      <c r="P762" s="24" t="n"/>
      <c r="Q762" s="32" t="n"/>
      <c r="R762" s="24" t="n"/>
      <c r="S762" s="21" t="n"/>
      <c r="T762" s="21" t="n"/>
      <c r="U762" s="21" t="n"/>
      <c r="V762" s="24" t="n"/>
      <c r="W762" s="25">
        <f>IF(K762="","",SUM($K$2:K762))</f>
        <v/>
      </c>
      <c r="X762" s="25">
        <f>IF(W762="","",MAX(0,MAX($W$2:W762)))</f>
        <v/>
      </c>
      <c r="Y762" s="25">
        <f>IF(W762="","",W762-X762)</f>
        <v/>
      </c>
      <c r="Z762" s="20">
        <f>IF(A762="","",CHOOSE(WEEKDAY(A762,2),"Mon","Tue","Wed","Thu","Fri","Sat","Sun"))</f>
        <v/>
      </c>
      <c r="AA762" s="26">
        <f>IF(A762="","",DATE(YEAR(A762),MONTH(A762),1))</f>
        <v/>
      </c>
    </row>
    <row r="763">
      <c r="A763" s="27" t="n"/>
      <c r="B763" s="28" t="n"/>
      <c r="C763" s="24" t="n"/>
      <c r="D763" s="24" t="n"/>
      <c r="E763" s="24" t="n"/>
      <c r="F763" s="29" t="n"/>
      <c r="G763" s="29" t="n"/>
      <c r="H763" s="29" t="n"/>
      <c r="I763" s="30" t="n"/>
      <c r="J763" s="31" t="n"/>
      <c r="K763" s="31" t="n"/>
      <c r="L763" s="19">
        <f>IF(OR(K763="",J763="",J763=0),"",K763/J763)</f>
        <v/>
      </c>
      <c r="M763" s="20">
        <f>IF(AND(A763="",C763=""),"",IF(N763="No","Skipped",IF(K763="","Active",IF(K763&gt;0,"Win",IF(K763&lt;0,"Loss","Breakeven")))))</f>
        <v/>
      </c>
      <c r="N763" s="24" t="n"/>
      <c r="O763" s="21" t="n"/>
      <c r="P763" s="24" t="n"/>
      <c r="Q763" s="32" t="n"/>
      <c r="R763" s="24" t="n"/>
      <c r="S763" s="21" t="n"/>
      <c r="T763" s="21" t="n"/>
      <c r="U763" s="21" t="n"/>
      <c r="V763" s="24" t="n"/>
      <c r="W763" s="25">
        <f>IF(K763="","",SUM($K$2:K763))</f>
        <v/>
      </c>
      <c r="X763" s="25">
        <f>IF(W763="","",MAX(0,MAX($W$2:W763)))</f>
        <v/>
      </c>
      <c r="Y763" s="25">
        <f>IF(W763="","",W763-X763)</f>
        <v/>
      </c>
      <c r="Z763" s="20">
        <f>IF(A763="","",CHOOSE(WEEKDAY(A763,2),"Mon","Tue","Wed","Thu","Fri","Sat","Sun"))</f>
        <v/>
      </c>
      <c r="AA763" s="26">
        <f>IF(A763="","",DATE(YEAR(A763),MONTH(A763),1))</f>
        <v/>
      </c>
    </row>
    <row r="764">
      <c r="A764" s="27" t="n"/>
      <c r="B764" s="28" t="n"/>
      <c r="C764" s="24" t="n"/>
      <c r="D764" s="24" t="n"/>
      <c r="E764" s="24" t="n"/>
      <c r="F764" s="29" t="n"/>
      <c r="G764" s="29" t="n"/>
      <c r="H764" s="29" t="n"/>
      <c r="I764" s="30" t="n"/>
      <c r="J764" s="31" t="n"/>
      <c r="K764" s="31" t="n"/>
      <c r="L764" s="19">
        <f>IF(OR(K764="",J764="",J764=0),"",K764/J764)</f>
        <v/>
      </c>
      <c r="M764" s="20">
        <f>IF(AND(A764="",C764=""),"",IF(N764="No","Skipped",IF(K764="","Active",IF(K764&gt;0,"Win",IF(K764&lt;0,"Loss","Breakeven")))))</f>
        <v/>
      </c>
      <c r="N764" s="24" t="n"/>
      <c r="O764" s="21" t="n"/>
      <c r="P764" s="24" t="n"/>
      <c r="Q764" s="32" t="n"/>
      <c r="R764" s="24" t="n"/>
      <c r="S764" s="21" t="n"/>
      <c r="T764" s="21" t="n"/>
      <c r="U764" s="21" t="n"/>
      <c r="V764" s="24" t="n"/>
      <c r="W764" s="25">
        <f>IF(K764="","",SUM($K$2:K764))</f>
        <v/>
      </c>
      <c r="X764" s="25">
        <f>IF(W764="","",MAX(0,MAX($W$2:W764)))</f>
        <v/>
      </c>
      <c r="Y764" s="25">
        <f>IF(W764="","",W764-X764)</f>
        <v/>
      </c>
      <c r="Z764" s="20">
        <f>IF(A764="","",CHOOSE(WEEKDAY(A764,2),"Mon","Tue","Wed","Thu","Fri","Sat","Sun"))</f>
        <v/>
      </c>
      <c r="AA764" s="26">
        <f>IF(A764="","",DATE(YEAR(A764),MONTH(A764),1))</f>
        <v/>
      </c>
    </row>
    <row r="765">
      <c r="A765" s="27" t="n"/>
      <c r="B765" s="28" t="n"/>
      <c r="C765" s="24" t="n"/>
      <c r="D765" s="24" t="n"/>
      <c r="E765" s="24" t="n"/>
      <c r="F765" s="29" t="n"/>
      <c r="G765" s="29" t="n"/>
      <c r="H765" s="29" t="n"/>
      <c r="I765" s="30" t="n"/>
      <c r="J765" s="31" t="n"/>
      <c r="K765" s="31" t="n"/>
      <c r="L765" s="19">
        <f>IF(OR(K765="",J765="",J765=0),"",K765/J765)</f>
        <v/>
      </c>
      <c r="M765" s="20">
        <f>IF(AND(A765="",C765=""),"",IF(N765="No","Skipped",IF(K765="","Active",IF(K765&gt;0,"Win",IF(K765&lt;0,"Loss","Breakeven")))))</f>
        <v/>
      </c>
      <c r="N765" s="24" t="n"/>
      <c r="O765" s="21" t="n"/>
      <c r="P765" s="24" t="n"/>
      <c r="Q765" s="32" t="n"/>
      <c r="R765" s="24" t="n"/>
      <c r="S765" s="21" t="n"/>
      <c r="T765" s="21" t="n"/>
      <c r="U765" s="21" t="n"/>
      <c r="V765" s="24" t="n"/>
      <c r="W765" s="25">
        <f>IF(K765="","",SUM($K$2:K765))</f>
        <v/>
      </c>
      <c r="X765" s="25">
        <f>IF(W765="","",MAX(0,MAX($W$2:W765)))</f>
        <v/>
      </c>
      <c r="Y765" s="25">
        <f>IF(W765="","",W765-X765)</f>
        <v/>
      </c>
      <c r="Z765" s="20">
        <f>IF(A765="","",CHOOSE(WEEKDAY(A765,2),"Mon","Tue","Wed","Thu","Fri","Sat","Sun"))</f>
        <v/>
      </c>
      <c r="AA765" s="26">
        <f>IF(A765="","",DATE(YEAR(A765),MONTH(A765),1))</f>
        <v/>
      </c>
    </row>
    <row r="766">
      <c r="A766" s="27" t="n"/>
      <c r="B766" s="28" t="n"/>
      <c r="C766" s="24" t="n"/>
      <c r="D766" s="24" t="n"/>
      <c r="E766" s="24" t="n"/>
      <c r="F766" s="29" t="n"/>
      <c r="G766" s="29" t="n"/>
      <c r="H766" s="29" t="n"/>
      <c r="I766" s="30" t="n"/>
      <c r="J766" s="31" t="n"/>
      <c r="K766" s="31" t="n"/>
      <c r="L766" s="19">
        <f>IF(OR(K766="",J766="",J766=0),"",K766/J766)</f>
        <v/>
      </c>
      <c r="M766" s="20">
        <f>IF(AND(A766="",C766=""),"",IF(N766="No","Skipped",IF(K766="","Active",IF(K766&gt;0,"Win",IF(K766&lt;0,"Loss","Breakeven")))))</f>
        <v/>
      </c>
      <c r="N766" s="24" t="n"/>
      <c r="O766" s="21" t="n"/>
      <c r="P766" s="24" t="n"/>
      <c r="Q766" s="32" t="n"/>
      <c r="R766" s="24" t="n"/>
      <c r="S766" s="21" t="n"/>
      <c r="T766" s="21" t="n"/>
      <c r="U766" s="21" t="n"/>
      <c r="V766" s="24" t="n"/>
      <c r="W766" s="25">
        <f>IF(K766="","",SUM($K$2:K766))</f>
        <v/>
      </c>
      <c r="X766" s="25">
        <f>IF(W766="","",MAX(0,MAX($W$2:W766)))</f>
        <v/>
      </c>
      <c r="Y766" s="25">
        <f>IF(W766="","",W766-X766)</f>
        <v/>
      </c>
      <c r="Z766" s="20">
        <f>IF(A766="","",CHOOSE(WEEKDAY(A766,2),"Mon","Tue","Wed","Thu","Fri","Sat","Sun"))</f>
        <v/>
      </c>
      <c r="AA766" s="26">
        <f>IF(A766="","",DATE(YEAR(A766),MONTH(A766),1))</f>
        <v/>
      </c>
    </row>
    <row r="767">
      <c r="A767" s="27" t="n"/>
      <c r="B767" s="28" t="n"/>
      <c r="C767" s="24" t="n"/>
      <c r="D767" s="24" t="n"/>
      <c r="E767" s="24" t="n"/>
      <c r="F767" s="29" t="n"/>
      <c r="G767" s="29" t="n"/>
      <c r="H767" s="29" t="n"/>
      <c r="I767" s="30" t="n"/>
      <c r="J767" s="31" t="n"/>
      <c r="K767" s="31" t="n"/>
      <c r="L767" s="19">
        <f>IF(OR(K767="",J767="",J767=0),"",K767/J767)</f>
        <v/>
      </c>
      <c r="M767" s="20">
        <f>IF(AND(A767="",C767=""),"",IF(N767="No","Skipped",IF(K767="","Active",IF(K767&gt;0,"Win",IF(K767&lt;0,"Loss","Breakeven")))))</f>
        <v/>
      </c>
      <c r="N767" s="24" t="n"/>
      <c r="O767" s="21" t="n"/>
      <c r="P767" s="24" t="n"/>
      <c r="Q767" s="32" t="n"/>
      <c r="R767" s="24" t="n"/>
      <c r="S767" s="21" t="n"/>
      <c r="T767" s="21" t="n"/>
      <c r="U767" s="21" t="n"/>
      <c r="V767" s="24" t="n"/>
      <c r="W767" s="25">
        <f>IF(K767="","",SUM($K$2:K767))</f>
        <v/>
      </c>
      <c r="X767" s="25">
        <f>IF(W767="","",MAX(0,MAX($W$2:W767)))</f>
        <v/>
      </c>
      <c r="Y767" s="25">
        <f>IF(W767="","",W767-X767)</f>
        <v/>
      </c>
      <c r="Z767" s="20">
        <f>IF(A767="","",CHOOSE(WEEKDAY(A767,2),"Mon","Tue","Wed","Thu","Fri","Sat","Sun"))</f>
        <v/>
      </c>
      <c r="AA767" s="26">
        <f>IF(A767="","",DATE(YEAR(A767),MONTH(A767),1))</f>
        <v/>
      </c>
    </row>
    <row r="768">
      <c r="A768" s="27" t="n"/>
      <c r="B768" s="28" t="n"/>
      <c r="C768" s="24" t="n"/>
      <c r="D768" s="24" t="n"/>
      <c r="E768" s="24" t="n"/>
      <c r="F768" s="29" t="n"/>
      <c r="G768" s="29" t="n"/>
      <c r="H768" s="29" t="n"/>
      <c r="I768" s="30" t="n"/>
      <c r="J768" s="31" t="n"/>
      <c r="K768" s="31" t="n"/>
      <c r="L768" s="19">
        <f>IF(OR(K768="",J768="",J768=0),"",K768/J768)</f>
        <v/>
      </c>
      <c r="M768" s="20">
        <f>IF(AND(A768="",C768=""),"",IF(N768="No","Skipped",IF(K768="","Active",IF(K768&gt;0,"Win",IF(K768&lt;0,"Loss","Breakeven")))))</f>
        <v/>
      </c>
      <c r="N768" s="24" t="n"/>
      <c r="O768" s="21" t="n"/>
      <c r="P768" s="24" t="n"/>
      <c r="Q768" s="32" t="n"/>
      <c r="R768" s="24" t="n"/>
      <c r="S768" s="21" t="n"/>
      <c r="T768" s="21" t="n"/>
      <c r="U768" s="21" t="n"/>
      <c r="V768" s="24" t="n"/>
      <c r="W768" s="25">
        <f>IF(K768="","",SUM($K$2:K768))</f>
        <v/>
      </c>
      <c r="X768" s="25">
        <f>IF(W768="","",MAX(0,MAX($W$2:W768)))</f>
        <v/>
      </c>
      <c r="Y768" s="25">
        <f>IF(W768="","",W768-X768)</f>
        <v/>
      </c>
      <c r="Z768" s="20">
        <f>IF(A768="","",CHOOSE(WEEKDAY(A768,2),"Mon","Tue","Wed","Thu","Fri","Sat","Sun"))</f>
        <v/>
      </c>
      <c r="AA768" s="26">
        <f>IF(A768="","",DATE(YEAR(A768),MONTH(A768),1))</f>
        <v/>
      </c>
    </row>
    <row r="769">
      <c r="A769" s="27" t="n"/>
      <c r="B769" s="28" t="n"/>
      <c r="C769" s="24" t="n"/>
      <c r="D769" s="24" t="n"/>
      <c r="E769" s="24" t="n"/>
      <c r="F769" s="29" t="n"/>
      <c r="G769" s="29" t="n"/>
      <c r="H769" s="29" t="n"/>
      <c r="I769" s="30" t="n"/>
      <c r="J769" s="31" t="n"/>
      <c r="K769" s="31" t="n"/>
      <c r="L769" s="19">
        <f>IF(OR(K769="",J769="",J769=0),"",K769/J769)</f>
        <v/>
      </c>
      <c r="M769" s="20">
        <f>IF(AND(A769="",C769=""),"",IF(N769="No","Skipped",IF(K769="","Active",IF(K769&gt;0,"Win",IF(K769&lt;0,"Loss","Breakeven")))))</f>
        <v/>
      </c>
      <c r="N769" s="24" t="n"/>
      <c r="O769" s="21" t="n"/>
      <c r="P769" s="24" t="n"/>
      <c r="Q769" s="32" t="n"/>
      <c r="R769" s="24" t="n"/>
      <c r="S769" s="21" t="n"/>
      <c r="T769" s="21" t="n"/>
      <c r="U769" s="21" t="n"/>
      <c r="V769" s="24" t="n"/>
      <c r="W769" s="25">
        <f>IF(K769="","",SUM($K$2:K769))</f>
        <v/>
      </c>
      <c r="X769" s="25">
        <f>IF(W769="","",MAX(0,MAX($W$2:W769)))</f>
        <v/>
      </c>
      <c r="Y769" s="25">
        <f>IF(W769="","",W769-X769)</f>
        <v/>
      </c>
      <c r="Z769" s="20">
        <f>IF(A769="","",CHOOSE(WEEKDAY(A769,2),"Mon","Tue","Wed","Thu","Fri","Sat","Sun"))</f>
        <v/>
      </c>
      <c r="AA769" s="26">
        <f>IF(A769="","",DATE(YEAR(A769),MONTH(A769),1))</f>
        <v/>
      </c>
    </row>
    <row r="770">
      <c r="A770" s="27" t="n"/>
      <c r="B770" s="28" t="n"/>
      <c r="C770" s="24" t="n"/>
      <c r="D770" s="24" t="n"/>
      <c r="E770" s="24" t="n"/>
      <c r="F770" s="29" t="n"/>
      <c r="G770" s="29" t="n"/>
      <c r="H770" s="29" t="n"/>
      <c r="I770" s="30" t="n"/>
      <c r="J770" s="31" t="n"/>
      <c r="K770" s="31" t="n"/>
      <c r="L770" s="19">
        <f>IF(OR(K770="",J770="",J770=0),"",K770/J770)</f>
        <v/>
      </c>
      <c r="M770" s="20">
        <f>IF(AND(A770="",C770=""),"",IF(N770="No","Skipped",IF(K770="","Active",IF(K770&gt;0,"Win",IF(K770&lt;0,"Loss","Breakeven")))))</f>
        <v/>
      </c>
      <c r="N770" s="24" t="n"/>
      <c r="O770" s="21" t="n"/>
      <c r="P770" s="24" t="n"/>
      <c r="Q770" s="32" t="n"/>
      <c r="R770" s="24" t="n"/>
      <c r="S770" s="21" t="n"/>
      <c r="T770" s="21" t="n"/>
      <c r="U770" s="21" t="n"/>
      <c r="V770" s="24" t="n"/>
      <c r="W770" s="25">
        <f>IF(K770="","",SUM($K$2:K770))</f>
        <v/>
      </c>
      <c r="X770" s="25">
        <f>IF(W770="","",MAX(0,MAX($W$2:W770)))</f>
        <v/>
      </c>
      <c r="Y770" s="25">
        <f>IF(W770="","",W770-X770)</f>
        <v/>
      </c>
      <c r="Z770" s="20">
        <f>IF(A770="","",CHOOSE(WEEKDAY(A770,2),"Mon","Tue","Wed","Thu","Fri","Sat","Sun"))</f>
        <v/>
      </c>
      <c r="AA770" s="26">
        <f>IF(A770="","",DATE(YEAR(A770),MONTH(A770),1))</f>
        <v/>
      </c>
    </row>
    <row r="771">
      <c r="A771" s="27" t="n"/>
      <c r="B771" s="28" t="n"/>
      <c r="C771" s="24" t="n"/>
      <c r="D771" s="24" t="n"/>
      <c r="E771" s="24" t="n"/>
      <c r="F771" s="29" t="n"/>
      <c r="G771" s="29" t="n"/>
      <c r="H771" s="29" t="n"/>
      <c r="I771" s="30" t="n"/>
      <c r="J771" s="31" t="n"/>
      <c r="K771" s="31" t="n"/>
      <c r="L771" s="19">
        <f>IF(OR(K771="",J771="",J771=0),"",K771/J771)</f>
        <v/>
      </c>
      <c r="M771" s="20">
        <f>IF(AND(A771="",C771=""),"",IF(N771="No","Skipped",IF(K771="","Active",IF(K771&gt;0,"Win",IF(K771&lt;0,"Loss","Breakeven")))))</f>
        <v/>
      </c>
      <c r="N771" s="24" t="n"/>
      <c r="O771" s="21" t="n"/>
      <c r="P771" s="24" t="n"/>
      <c r="Q771" s="32" t="n"/>
      <c r="R771" s="24" t="n"/>
      <c r="S771" s="21" t="n"/>
      <c r="T771" s="21" t="n"/>
      <c r="U771" s="21" t="n"/>
      <c r="V771" s="24" t="n"/>
      <c r="W771" s="25">
        <f>IF(K771="","",SUM($K$2:K771))</f>
        <v/>
      </c>
      <c r="X771" s="25">
        <f>IF(W771="","",MAX(0,MAX($W$2:W771)))</f>
        <v/>
      </c>
      <c r="Y771" s="25">
        <f>IF(W771="","",W771-X771)</f>
        <v/>
      </c>
      <c r="Z771" s="20">
        <f>IF(A771="","",CHOOSE(WEEKDAY(A771,2),"Mon","Tue","Wed","Thu","Fri","Sat","Sun"))</f>
        <v/>
      </c>
      <c r="AA771" s="26">
        <f>IF(A771="","",DATE(YEAR(A771),MONTH(A771),1))</f>
        <v/>
      </c>
    </row>
    <row r="772">
      <c r="A772" s="27" t="n"/>
      <c r="B772" s="28" t="n"/>
      <c r="C772" s="24" t="n"/>
      <c r="D772" s="24" t="n"/>
      <c r="E772" s="24" t="n"/>
      <c r="F772" s="29" t="n"/>
      <c r="G772" s="29" t="n"/>
      <c r="H772" s="29" t="n"/>
      <c r="I772" s="30" t="n"/>
      <c r="J772" s="31" t="n"/>
      <c r="K772" s="31" t="n"/>
      <c r="L772" s="19">
        <f>IF(OR(K772="",J772="",J772=0),"",K772/J772)</f>
        <v/>
      </c>
      <c r="M772" s="20">
        <f>IF(AND(A772="",C772=""),"",IF(N772="No","Skipped",IF(K772="","Active",IF(K772&gt;0,"Win",IF(K772&lt;0,"Loss","Breakeven")))))</f>
        <v/>
      </c>
      <c r="N772" s="24" t="n"/>
      <c r="O772" s="21" t="n"/>
      <c r="P772" s="24" t="n"/>
      <c r="Q772" s="32" t="n"/>
      <c r="R772" s="24" t="n"/>
      <c r="S772" s="21" t="n"/>
      <c r="T772" s="21" t="n"/>
      <c r="U772" s="21" t="n"/>
      <c r="V772" s="24" t="n"/>
      <c r="W772" s="25">
        <f>IF(K772="","",SUM($K$2:K772))</f>
        <v/>
      </c>
      <c r="X772" s="25">
        <f>IF(W772="","",MAX(0,MAX($W$2:W772)))</f>
        <v/>
      </c>
      <c r="Y772" s="25">
        <f>IF(W772="","",W772-X772)</f>
        <v/>
      </c>
      <c r="Z772" s="20">
        <f>IF(A772="","",CHOOSE(WEEKDAY(A772,2),"Mon","Tue","Wed","Thu","Fri","Sat","Sun"))</f>
        <v/>
      </c>
      <c r="AA772" s="26">
        <f>IF(A772="","",DATE(YEAR(A772),MONTH(A772),1))</f>
        <v/>
      </c>
    </row>
    <row r="773">
      <c r="A773" s="27" t="n"/>
      <c r="B773" s="28" t="n"/>
      <c r="C773" s="24" t="n"/>
      <c r="D773" s="24" t="n"/>
      <c r="E773" s="24" t="n"/>
      <c r="F773" s="29" t="n"/>
      <c r="G773" s="29" t="n"/>
      <c r="H773" s="29" t="n"/>
      <c r="I773" s="30" t="n"/>
      <c r="J773" s="31" t="n"/>
      <c r="K773" s="31" t="n"/>
      <c r="L773" s="19">
        <f>IF(OR(K773="",J773="",J773=0),"",K773/J773)</f>
        <v/>
      </c>
      <c r="M773" s="20">
        <f>IF(AND(A773="",C773=""),"",IF(N773="No","Skipped",IF(K773="","Active",IF(K773&gt;0,"Win",IF(K773&lt;0,"Loss","Breakeven")))))</f>
        <v/>
      </c>
      <c r="N773" s="24" t="n"/>
      <c r="O773" s="21" t="n"/>
      <c r="P773" s="24" t="n"/>
      <c r="Q773" s="32" t="n"/>
      <c r="R773" s="24" t="n"/>
      <c r="S773" s="21" t="n"/>
      <c r="T773" s="21" t="n"/>
      <c r="U773" s="21" t="n"/>
      <c r="V773" s="24" t="n"/>
      <c r="W773" s="25">
        <f>IF(K773="","",SUM($K$2:K773))</f>
        <v/>
      </c>
      <c r="X773" s="25">
        <f>IF(W773="","",MAX(0,MAX($W$2:W773)))</f>
        <v/>
      </c>
      <c r="Y773" s="25">
        <f>IF(W773="","",W773-X773)</f>
        <v/>
      </c>
      <c r="Z773" s="20">
        <f>IF(A773="","",CHOOSE(WEEKDAY(A773,2),"Mon","Tue","Wed","Thu","Fri","Sat","Sun"))</f>
        <v/>
      </c>
      <c r="AA773" s="26">
        <f>IF(A773="","",DATE(YEAR(A773),MONTH(A773),1))</f>
        <v/>
      </c>
    </row>
    <row r="774">
      <c r="A774" s="27" t="n"/>
      <c r="B774" s="28" t="n"/>
      <c r="C774" s="24" t="n"/>
      <c r="D774" s="24" t="n"/>
      <c r="E774" s="24" t="n"/>
      <c r="F774" s="29" t="n"/>
      <c r="G774" s="29" t="n"/>
      <c r="H774" s="29" t="n"/>
      <c r="I774" s="30" t="n"/>
      <c r="J774" s="31" t="n"/>
      <c r="K774" s="31" t="n"/>
      <c r="L774" s="19">
        <f>IF(OR(K774="",J774="",J774=0),"",K774/J774)</f>
        <v/>
      </c>
      <c r="M774" s="20">
        <f>IF(AND(A774="",C774=""),"",IF(N774="No","Skipped",IF(K774="","Active",IF(K774&gt;0,"Win",IF(K774&lt;0,"Loss","Breakeven")))))</f>
        <v/>
      </c>
      <c r="N774" s="24" t="n"/>
      <c r="O774" s="21" t="n"/>
      <c r="P774" s="24" t="n"/>
      <c r="Q774" s="32" t="n"/>
      <c r="R774" s="24" t="n"/>
      <c r="S774" s="21" t="n"/>
      <c r="T774" s="21" t="n"/>
      <c r="U774" s="21" t="n"/>
      <c r="V774" s="24" t="n"/>
      <c r="W774" s="25">
        <f>IF(K774="","",SUM($K$2:K774))</f>
        <v/>
      </c>
      <c r="X774" s="25">
        <f>IF(W774="","",MAX(0,MAX($W$2:W774)))</f>
        <v/>
      </c>
      <c r="Y774" s="25">
        <f>IF(W774="","",W774-X774)</f>
        <v/>
      </c>
      <c r="Z774" s="20">
        <f>IF(A774="","",CHOOSE(WEEKDAY(A774,2),"Mon","Tue","Wed","Thu","Fri","Sat","Sun"))</f>
        <v/>
      </c>
      <c r="AA774" s="26">
        <f>IF(A774="","",DATE(YEAR(A774),MONTH(A774),1))</f>
        <v/>
      </c>
    </row>
    <row r="775">
      <c r="A775" s="27" t="n"/>
      <c r="B775" s="28" t="n"/>
      <c r="C775" s="24" t="n"/>
      <c r="D775" s="24" t="n"/>
      <c r="E775" s="24" t="n"/>
      <c r="F775" s="29" t="n"/>
      <c r="G775" s="29" t="n"/>
      <c r="H775" s="29" t="n"/>
      <c r="I775" s="30" t="n"/>
      <c r="J775" s="31" t="n"/>
      <c r="K775" s="31" t="n"/>
      <c r="L775" s="19">
        <f>IF(OR(K775="",J775="",J775=0),"",K775/J775)</f>
        <v/>
      </c>
      <c r="M775" s="20">
        <f>IF(AND(A775="",C775=""),"",IF(N775="No","Skipped",IF(K775="","Active",IF(K775&gt;0,"Win",IF(K775&lt;0,"Loss","Breakeven")))))</f>
        <v/>
      </c>
      <c r="N775" s="24" t="n"/>
      <c r="O775" s="21" t="n"/>
      <c r="P775" s="24" t="n"/>
      <c r="Q775" s="32" t="n"/>
      <c r="R775" s="24" t="n"/>
      <c r="S775" s="21" t="n"/>
      <c r="T775" s="21" t="n"/>
      <c r="U775" s="21" t="n"/>
      <c r="V775" s="24" t="n"/>
      <c r="W775" s="25">
        <f>IF(K775="","",SUM($K$2:K775))</f>
        <v/>
      </c>
      <c r="X775" s="25">
        <f>IF(W775="","",MAX(0,MAX($W$2:W775)))</f>
        <v/>
      </c>
      <c r="Y775" s="25">
        <f>IF(W775="","",W775-X775)</f>
        <v/>
      </c>
      <c r="Z775" s="20">
        <f>IF(A775="","",CHOOSE(WEEKDAY(A775,2),"Mon","Tue","Wed","Thu","Fri","Sat","Sun"))</f>
        <v/>
      </c>
      <c r="AA775" s="26">
        <f>IF(A775="","",DATE(YEAR(A775),MONTH(A775),1))</f>
        <v/>
      </c>
    </row>
    <row r="776">
      <c r="A776" s="27" t="n"/>
      <c r="B776" s="28" t="n"/>
      <c r="C776" s="24" t="n"/>
      <c r="D776" s="24" t="n"/>
      <c r="E776" s="24" t="n"/>
      <c r="F776" s="29" t="n"/>
      <c r="G776" s="29" t="n"/>
      <c r="H776" s="29" t="n"/>
      <c r="I776" s="30" t="n"/>
      <c r="J776" s="31" t="n"/>
      <c r="K776" s="31" t="n"/>
      <c r="L776" s="19">
        <f>IF(OR(K776="",J776="",J776=0),"",K776/J776)</f>
        <v/>
      </c>
      <c r="M776" s="20">
        <f>IF(AND(A776="",C776=""),"",IF(N776="No","Skipped",IF(K776="","Active",IF(K776&gt;0,"Win",IF(K776&lt;0,"Loss","Breakeven")))))</f>
        <v/>
      </c>
      <c r="N776" s="24" t="n"/>
      <c r="O776" s="21" t="n"/>
      <c r="P776" s="24" t="n"/>
      <c r="Q776" s="32" t="n"/>
      <c r="R776" s="24" t="n"/>
      <c r="S776" s="21" t="n"/>
      <c r="T776" s="21" t="n"/>
      <c r="U776" s="21" t="n"/>
      <c r="V776" s="24" t="n"/>
      <c r="W776" s="25">
        <f>IF(K776="","",SUM($K$2:K776))</f>
        <v/>
      </c>
      <c r="X776" s="25">
        <f>IF(W776="","",MAX(0,MAX($W$2:W776)))</f>
        <v/>
      </c>
      <c r="Y776" s="25">
        <f>IF(W776="","",W776-X776)</f>
        <v/>
      </c>
      <c r="Z776" s="20">
        <f>IF(A776="","",CHOOSE(WEEKDAY(A776,2),"Mon","Tue","Wed","Thu","Fri","Sat","Sun"))</f>
        <v/>
      </c>
      <c r="AA776" s="26">
        <f>IF(A776="","",DATE(YEAR(A776),MONTH(A776),1))</f>
        <v/>
      </c>
    </row>
    <row r="777">
      <c r="A777" s="27" t="n"/>
      <c r="B777" s="28" t="n"/>
      <c r="C777" s="24" t="n"/>
      <c r="D777" s="24" t="n"/>
      <c r="E777" s="24" t="n"/>
      <c r="F777" s="29" t="n"/>
      <c r="G777" s="29" t="n"/>
      <c r="H777" s="29" t="n"/>
      <c r="I777" s="30" t="n"/>
      <c r="J777" s="31" t="n"/>
      <c r="K777" s="31" t="n"/>
      <c r="L777" s="19">
        <f>IF(OR(K777="",J777="",J777=0),"",K777/J777)</f>
        <v/>
      </c>
      <c r="M777" s="20">
        <f>IF(AND(A777="",C777=""),"",IF(N777="No","Skipped",IF(K777="","Active",IF(K777&gt;0,"Win",IF(K777&lt;0,"Loss","Breakeven")))))</f>
        <v/>
      </c>
      <c r="N777" s="24" t="n"/>
      <c r="O777" s="21" t="n"/>
      <c r="P777" s="24" t="n"/>
      <c r="Q777" s="32" t="n"/>
      <c r="R777" s="24" t="n"/>
      <c r="S777" s="21" t="n"/>
      <c r="T777" s="21" t="n"/>
      <c r="U777" s="21" t="n"/>
      <c r="V777" s="24" t="n"/>
      <c r="W777" s="25">
        <f>IF(K777="","",SUM($K$2:K777))</f>
        <v/>
      </c>
      <c r="X777" s="25">
        <f>IF(W777="","",MAX(0,MAX($W$2:W777)))</f>
        <v/>
      </c>
      <c r="Y777" s="25">
        <f>IF(W777="","",W777-X777)</f>
        <v/>
      </c>
      <c r="Z777" s="20">
        <f>IF(A777="","",CHOOSE(WEEKDAY(A777,2),"Mon","Tue","Wed","Thu","Fri","Sat","Sun"))</f>
        <v/>
      </c>
      <c r="AA777" s="26">
        <f>IF(A777="","",DATE(YEAR(A777),MONTH(A777),1))</f>
        <v/>
      </c>
    </row>
    <row r="778">
      <c r="A778" s="27" t="n"/>
      <c r="B778" s="28" t="n"/>
      <c r="C778" s="24" t="n"/>
      <c r="D778" s="24" t="n"/>
      <c r="E778" s="24" t="n"/>
      <c r="F778" s="29" t="n"/>
      <c r="G778" s="29" t="n"/>
      <c r="H778" s="29" t="n"/>
      <c r="I778" s="30" t="n"/>
      <c r="J778" s="31" t="n"/>
      <c r="K778" s="31" t="n"/>
      <c r="L778" s="19">
        <f>IF(OR(K778="",J778="",J778=0),"",K778/J778)</f>
        <v/>
      </c>
      <c r="M778" s="20">
        <f>IF(AND(A778="",C778=""),"",IF(N778="No","Skipped",IF(K778="","Active",IF(K778&gt;0,"Win",IF(K778&lt;0,"Loss","Breakeven")))))</f>
        <v/>
      </c>
      <c r="N778" s="24" t="n"/>
      <c r="O778" s="21" t="n"/>
      <c r="P778" s="24" t="n"/>
      <c r="Q778" s="32" t="n"/>
      <c r="R778" s="24" t="n"/>
      <c r="S778" s="21" t="n"/>
      <c r="T778" s="21" t="n"/>
      <c r="U778" s="21" t="n"/>
      <c r="V778" s="24" t="n"/>
      <c r="W778" s="25">
        <f>IF(K778="","",SUM($K$2:K778))</f>
        <v/>
      </c>
      <c r="X778" s="25">
        <f>IF(W778="","",MAX(0,MAX($W$2:W778)))</f>
        <v/>
      </c>
      <c r="Y778" s="25">
        <f>IF(W778="","",W778-X778)</f>
        <v/>
      </c>
      <c r="Z778" s="20">
        <f>IF(A778="","",CHOOSE(WEEKDAY(A778,2),"Mon","Tue","Wed","Thu","Fri","Sat","Sun"))</f>
        <v/>
      </c>
      <c r="AA778" s="26">
        <f>IF(A778="","",DATE(YEAR(A778),MONTH(A778),1))</f>
        <v/>
      </c>
    </row>
    <row r="779">
      <c r="A779" s="27" t="n"/>
      <c r="B779" s="28" t="n"/>
      <c r="C779" s="24" t="n"/>
      <c r="D779" s="24" t="n"/>
      <c r="E779" s="24" t="n"/>
      <c r="F779" s="29" t="n"/>
      <c r="G779" s="29" t="n"/>
      <c r="H779" s="29" t="n"/>
      <c r="I779" s="30" t="n"/>
      <c r="J779" s="31" t="n"/>
      <c r="K779" s="31" t="n"/>
      <c r="L779" s="19">
        <f>IF(OR(K779="",J779="",J779=0),"",K779/J779)</f>
        <v/>
      </c>
      <c r="M779" s="20">
        <f>IF(AND(A779="",C779=""),"",IF(N779="No","Skipped",IF(K779="","Active",IF(K779&gt;0,"Win",IF(K779&lt;0,"Loss","Breakeven")))))</f>
        <v/>
      </c>
      <c r="N779" s="24" t="n"/>
      <c r="O779" s="21" t="n"/>
      <c r="P779" s="24" t="n"/>
      <c r="Q779" s="32" t="n"/>
      <c r="R779" s="24" t="n"/>
      <c r="S779" s="21" t="n"/>
      <c r="T779" s="21" t="n"/>
      <c r="U779" s="21" t="n"/>
      <c r="V779" s="24" t="n"/>
      <c r="W779" s="25">
        <f>IF(K779="","",SUM($K$2:K779))</f>
        <v/>
      </c>
      <c r="X779" s="25">
        <f>IF(W779="","",MAX(0,MAX($W$2:W779)))</f>
        <v/>
      </c>
      <c r="Y779" s="25">
        <f>IF(W779="","",W779-X779)</f>
        <v/>
      </c>
      <c r="Z779" s="20">
        <f>IF(A779="","",CHOOSE(WEEKDAY(A779,2),"Mon","Tue","Wed","Thu","Fri","Sat","Sun"))</f>
        <v/>
      </c>
      <c r="AA779" s="26">
        <f>IF(A779="","",DATE(YEAR(A779),MONTH(A779),1))</f>
        <v/>
      </c>
    </row>
    <row r="780">
      <c r="A780" s="27" t="n"/>
      <c r="B780" s="28" t="n"/>
      <c r="C780" s="24" t="n"/>
      <c r="D780" s="24" t="n"/>
      <c r="E780" s="24" t="n"/>
      <c r="F780" s="29" t="n"/>
      <c r="G780" s="29" t="n"/>
      <c r="H780" s="29" t="n"/>
      <c r="I780" s="30" t="n"/>
      <c r="J780" s="31" t="n"/>
      <c r="K780" s="31" t="n"/>
      <c r="L780" s="19">
        <f>IF(OR(K780="",J780="",J780=0),"",K780/J780)</f>
        <v/>
      </c>
      <c r="M780" s="20">
        <f>IF(AND(A780="",C780=""),"",IF(N780="No","Skipped",IF(K780="","Active",IF(K780&gt;0,"Win",IF(K780&lt;0,"Loss","Breakeven")))))</f>
        <v/>
      </c>
      <c r="N780" s="24" t="n"/>
      <c r="O780" s="21" t="n"/>
      <c r="P780" s="24" t="n"/>
      <c r="Q780" s="32" t="n"/>
      <c r="R780" s="24" t="n"/>
      <c r="S780" s="21" t="n"/>
      <c r="T780" s="21" t="n"/>
      <c r="U780" s="21" t="n"/>
      <c r="V780" s="24" t="n"/>
      <c r="W780" s="25">
        <f>IF(K780="","",SUM($K$2:K780))</f>
        <v/>
      </c>
      <c r="X780" s="25">
        <f>IF(W780="","",MAX(0,MAX($W$2:W780)))</f>
        <v/>
      </c>
      <c r="Y780" s="25">
        <f>IF(W780="","",W780-X780)</f>
        <v/>
      </c>
      <c r="Z780" s="20">
        <f>IF(A780="","",CHOOSE(WEEKDAY(A780,2),"Mon","Tue","Wed","Thu","Fri","Sat","Sun"))</f>
        <v/>
      </c>
      <c r="AA780" s="26">
        <f>IF(A780="","",DATE(YEAR(A780),MONTH(A780),1))</f>
        <v/>
      </c>
    </row>
    <row r="781">
      <c r="A781" s="27" t="n"/>
      <c r="B781" s="28" t="n"/>
      <c r="C781" s="24" t="n"/>
      <c r="D781" s="24" t="n"/>
      <c r="E781" s="24" t="n"/>
      <c r="F781" s="29" t="n"/>
      <c r="G781" s="29" t="n"/>
      <c r="H781" s="29" t="n"/>
      <c r="I781" s="30" t="n"/>
      <c r="J781" s="31" t="n"/>
      <c r="K781" s="31" t="n"/>
      <c r="L781" s="19">
        <f>IF(OR(K781="",J781="",J781=0),"",K781/J781)</f>
        <v/>
      </c>
      <c r="M781" s="20">
        <f>IF(AND(A781="",C781=""),"",IF(N781="No","Skipped",IF(K781="","Active",IF(K781&gt;0,"Win",IF(K781&lt;0,"Loss","Breakeven")))))</f>
        <v/>
      </c>
      <c r="N781" s="24" t="n"/>
      <c r="O781" s="21" t="n"/>
      <c r="P781" s="24" t="n"/>
      <c r="Q781" s="32" t="n"/>
      <c r="R781" s="24" t="n"/>
      <c r="S781" s="21" t="n"/>
      <c r="T781" s="21" t="n"/>
      <c r="U781" s="21" t="n"/>
      <c r="V781" s="24" t="n"/>
      <c r="W781" s="25">
        <f>IF(K781="","",SUM($K$2:K781))</f>
        <v/>
      </c>
      <c r="X781" s="25">
        <f>IF(W781="","",MAX(0,MAX($W$2:W781)))</f>
        <v/>
      </c>
      <c r="Y781" s="25">
        <f>IF(W781="","",W781-X781)</f>
        <v/>
      </c>
      <c r="Z781" s="20">
        <f>IF(A781="","",CHOOSE(WEEKDAY(A781,2),"Mon","Tue","Wed","Thu","Fri","Sat","Sun"))</f>
        <v/>
      </c>
      <c r="AA781" s="26">
        <f>IF(A781="","",DATE(YEAR(A781),MONTH(A781),1))</f>
        <v/>
      </c>
    </row>
    <row r="782">
      <c r="A782" s="27" t="n"/>
      <c r="B782" s="28" t="n"/>
      <c r="C782" s="24" t="n"/>
      <c r="D782" s="24" t="n"/>
      <c r="E782" s="24" t="n"/>
      <c r="F782" s="29" t="n"/>
      <c r="G782" s="29" t="n"/>
      <c r="H782" s="29" t="n"/>
      <c r="I782" s="30" t="n"/>
      <c r="J782" s="31" t="n"/>
      <c r="K782" s="31" t="n"/>
      <c r="L782" s="19">
        <f>IF(OR(K782="",J782="",J782=0),"",K782/J782)</f>
        <v/>
      </c>
      <c r="M782" s="20">
        <f>IF(AND(A782="",C782=""),"",IF(N782="No","Skipped",IF(K782="","Active",IF(K782&gt;0,"Win",IF(K782&lt;0,"Loss","Breakeven")))))</f>
        <v/>
      </c>
      <c r="N782" s="24" t="n"/>
      <c r="O782" s="21" t="n"/>
      <c r="P782" s="24" t="n"/>
      <c r="Q782" s="32" t="n"/>
      <c r="R782" s="24" t="n"/>
      <c r="S782" s="21" t="n"/>
      <c r="T782" s="21" t="n"/>
      <c r="U782" s="21" t="n"/>
      <c r="V782" s="24" t="n"/>
      <c r="W782" s="25">
        <f>IF(K782="","",SUM($K$2:K782))</f>
        <v/>
      </c>
      <c r="X782" s="25">
        <f>IF(W782="","",MAX(0,MAX($W$2:W782)))</f>
        <v/>
      </c>
      <c r="Y782" s="25">
        <f>IF(W782="","",W782-X782)</f>
        <v/>
      </c>
      <c r="Z782" s="20">
        <f>IF(A782="","",CHOOSE(WEEKDAY(A782,2),"Mon","Tue","Wed","Thu","Fri","Sat","Sun"))</f>
        <v/>
      </c>
      <c r="AA782" s="26">
        <f>IF(A782="","",DATE(YEAR(A782),MONTH(A782),1))</f>
        <v/>
      </c>
    </row>
    <row r="783">
      <c r="A783" s="27" t="n"/>
      <c r="B783" s="28" t="n"/>
      <c r="C783" s="24" t="n"/>
      <c r="D783" s="24" t="n"/>
      <c r="E783" s="24" t="n"/>
      <c r="F783" s="29" t="n"/>
      <c r="G783" s="29" t="n"/>
      <c r="H783" s="29" t="n"/>
      <c r="I783" s="30" t="n"/>
      <c r="J783" s="31" t="n"/>
      <c r="K783" s="31" t="n"/>
      <c r="L783" s="19">
        <f>IF(OR(K783="",J783="",J783=0),"",K783/J783)</f>
        <v/>
      </c>
      <c r="M783" s="20">
        <f>IF(AND(A783="",C783=""),"",IF(N783="No","Skipped",IF(K783="","Active",IF(K783&gt;0,"Win",IF(K783&lt;0,"Loss","Breakeven")))))</f>
        <v/>
      </c>
      <c r="N783" s="24" t="n"/>
      <c r="O783" s="21" t="n"/>
      <c r="P783" s="24" t="n"/>
      <c r="Q783" s="32" t="n"/>
      <c r="R783" s="24" t="n"/>
      <c r="S783" s="21" t="n"/>
      <c r="T783" s="21" t="n"/>
      <c r="U783" s="21" t="n"/>
      <c r="V783" s="24" t="n"/>
      <c r="W783" s="25">
        <f>IF(K783="","",SUM($K$2:K783))</f>
        <v/>
      </c>
      <c r="X783" s="25">
        <f>IF(W783="","",MAX(0,MAX($W$2:W783)))</f>
        <v/>
      </c>
      <c r="Y783" s="25">
        <f>IF(W783="","",W783-X783)</f>
        <v/>
      </c>
      <c r="Z783" s="20">
        <f>IF(A783="","",CHOOSE(WEEKDAY(A783,2),"Mon","Tue","Wed","Thu","Fri","Sat","Sun"))</f>
        <v/>
      </c>
      <c r="AA783" s="26">
        <f>IF(A783="","",DATE(YEAR(A783),MONTH(A783),1))</f>
        <v/>
      </c>
    </row>
    <row r="784">
      <c r="A784" s="27" t="n"/>
      <c r="B784" s="28" t="n"/>
      <c r="C784" s="24" t="n"/>
      <c r="D784" s="24" t="n"/>
      <c r="E784" s="24" t="n"/>
      <c r="F784" s="29" t="n"/>
      <c r="G784" s="29" t="n"/>
      <c r="H784" s="29" t="n"/>
      <c r="I784" s="30" t="n"/>
      <c r="J784" s="31" t="n"/>
      <c r="K784" s="31" t="n"/>
      <c r="L784" s="19">
        <f>IF(OR(K784="",J784="",J784=0),"",K784/J784)</f>
        <v/>
      </c>
      <c r="M784" s="20">
        <f>IF(AND(A784="",C784=""),"",IF(N784="No","Skipped",IF(K784="","Active",IF(K784&gt;0,"Win",IF(K784&lt;0,"Loss","Breakeven")))))</f>
        <v/>
      </c>
      <c r="N784" s="24" t="n"/>
      <c r="O784" s="21" t="n"/>
      <c r="P784" s="24" t="n"/>
      <c r="Q784" s="32" t="n"/>
      <c r="R784" s="24" t="n"/>
      <c r="S784" s="21" t="n"/>
      <c r="T784" s="21" t="n"/>
      <c r="U784" s="21" t="n"/>
      <c r="V784" s="24" t="n"/>
      <c r="W784" s="25">
        <f>IF(K784="","",SUM($K$2:K784))</f>
        <v/>
      </c>
      <c r="X784" s="25">
        <f>IF(W784="","",MAX(0,MAX($W$2:W784)))</f>
        <v/>
      </c>
      <c r="Y784" s="25">
        <f>IF(W784="","",W784-X784)</f>
        <v/>
      </c>
      <c r="Z784" s="20">
        <f>IF(A784="","",CHOOSE(WEEKDAY(A784,2),"Mon","Tue","Wed","Thu","Fri","Sat","Sun"))</f>
        <v/>
      </c>
      <c r="AA784" s="26">
        <f>IF(A784="","",DATE(YEAR(A784),MONTH(A784),1))</f>
        <v/>
      </c>
    </row>
    <row r="785">
      <c r="A785" s="27" t="n"/>
      <c r="B785" s="28" t="n"/>
      <c r="C785" s="24" t="n"/>
      <c r="D785" s="24" t="n"/>
      <c r="E785" s="24" t="n"/>
      <c r="F785" s="29" t="n"/>
      <c r="G785" s="29" t="n"/>
      <c r="H785" s="29" t="n"/>
      <c r="I785" s="30" t="n"/>
      <c r="J785" s="31" t="n"/>
      <c r="K785" s="31" t="n"/>
      <c r="L785" s="19">
        <f>IF(OR(K785="",J785="",J785=0),"",K785/J785)</f>
        <v/>
      </c>
      <c r="M785" s="20">
        <f>IF(AND(A785="",C785=""),"",IF(N785="No","Skipped",IF(K785="","Active",IF(K785&gt;0,"Win",IF(K785&lt;0,"Loss","Breakeven")))))</f>
        <v/>
      </c>
      <c r="N785" s="24" t="n"/>
      <c r="O785" s="21" t="n"/>
      <c r="P785" s="24" t="n"/>
      <c r="Q785" s="32" t="n"/>
      <c r="R785" s="24" t="n"/>
      <c r="S785" s="21" t="n"/>
      <c r="T785" s="21" t="n"/>
      <c r="U785" s="21" t="n"/>
      <c r="V785" s="24" t="n"/>
      <c r="W785" s="25">
        <f>IF(K785="","",SUM($K$2:K785))</f>
        <v/>
      </c>
      <c r="X785" s="25">
        <f>IF(W785="","",MAX(0,MAX($W$2:W785)))</f>
        <v/>
      </c>
      <c r="Y785" s="25">
        <f>IF(W785="","",W785-X785)</f>
        <v/>
      </c>
      <c r="Z785" s="20">
        <f>IF(A785="","",CHOOSE(WEEKDAY(A785,2),"Mon","Tue","Wed","Thu","Fri","Sat","Sun"))</f>
        <v/>
      </c>
      <c r="AA785" s="26">
        <f>IF(A785="","",DATE(YEAR(A785),MONTH(A785),1))</f>
        <v/>
      </c>
    </row>
    <row r="786">
      <c r="A786" s="27" t="n"/>
      <c r="B786" s="28" t="n"/>
      <c r="C786" s="24" t="n"/>
      <c r="D786" s="24" t="n"/>
      <c r="E786" s="24" t="n"/>
      <c r="F786" s="29" t="n"/>
      <c r="G786" s="29" t="n"/>
      <c r="H786" s="29" t="n"/>
      <c r="I786" s="30" t="n"/>
      <c r="J786" s="31" t="n"/>
      <c r="K786" s="31" t="n"/>
      <c r="L786" s="19">
        <f>IF(OR(K786="",J786="",J786=0),"",K786/J786)</f>
        <v/>
      </c>
      <c r="M786" s="20">
        <f>IF(AND(A786="",C786=""),"",IF(N786="No","Skipped",IF(K786="","Active",IF(K786&gt;0,"Win",IF(K786&lt;0,"Loss","Breakeven")))))</f>
        <v/>
      </c>
      <c r="N786" s="24" t="n"/>
      <c r="O786" s="21" t="n"/>
      <c r="P786" s="24" t="n"/>
      <c r="Q786" s="32" t="n"/>
      <c r="R786" s="24" t="n"/>
      <c r="S786" s="21" t="n"/>
      <c r="T786" s="21" t="n"/>
      <c r="U786" s="21" t="n"/>
      <c r="V786" s="24" t="n"/>
      <c r="W786" s="25">
        <f>IF(K786="","",SUM($K$2:K786))</f>
        <v/>
      </c>
      <c r="X786" s="25">
        <f>IF(W786="","",MAX(0,MAX($W$2:W786)))</f>
        <v/>
      </c>
      <c r="Y786" s="25">
        <f>IF(W786="","",W786-X786)</f>
        <v/>
      </c>
      <c r="Z786" s="20">
        <f>IF(A786="","",CHOOSE(WEEKDAY(A786,2),"Mon","Tue","Wed","Thu","Fri","Sat","Sun"))</f>
        <v/>
      </c>
      <c r="AA786" s="26">
        <f>IF(A786="","",DATE(YEAR(A786),MONTH(A786),1))</f>
        <v/>
      </c>
    </row>
    <row r="787">
      <c r="A787" s="27" t="n"/>
      <c r="B787" s="28" t="n"/>
      <c r="C787" s="24" t="n"/>
      <c r="D787" s="24" t="n"/>
      <c r="E787" s="24" t="n"/>
      <c r="F787" s="29" t="n"/>
      <c r="G787" s="29" t="n"/>
      <c r="H787" s="29" t="n"/>
      <c r="I787" s="30" t="n"/>
      <c r="J787" s="31" t="n"/>
      <c r="K787" s="31" t="n"/>
      <c r="L787" s="19">
        <f>IF(OR(K787="",J787="",J787=0),"",K787/J787)</f>
        <v/>
      </c>
      <c r="M787" s="20">
        <f>IF(AND(A787="",C787=""),"",IF(N787="No","Skipped",IF(K787="","Active",IF(K787&gt;0,"Win",IF(K787&lt;0,"Loss","Breakeven")))))</f>
        <v/>
      </c>
      <c r="N787" s="24" t="n"/>
      <c r="O787" s="21" t="n"/>
      <c r="P787" s="24" t="n"/>
      <c r="Q787" s="32" t="n"/>
      <c r="R787" s="24" t="n"/>
      <c r="S787" s="21" t="n"/>
      <c r="T787" s="21" t="n"/>
      <c r="U787" s="21" t="n"/>
      <c r="V787" s="24" t="n"/>
      <c r="W787" s="25">
        <f>IF(K787="","",SUM($K$2:K787))</f>
        <v/>
      </c>
      <c r="X787" s="25">
        <f>IF(W787="","",MAX(0,MAX($W$2:W787)))</f>
        <v/>
      </c>
      <c r="Y787" s="25">
        <f>IF(W787="","",W787-X787)</f>
        <v/>
      </c>
      <c r="Z787" s="20">
        <f>IF(A787="","",CHOOSE(WEEKDAY(A787,2),"Mon","Tue","Wed","Thu","Fri","Sat","Sun"))</f>
        <v/>
      </c>
      <c r="AA787" s="26">
        <f>IF(A787="","",DATE(YEAR(A787),MONTH(A787),1))</f>
        <v/>
      </c>
    </row>
    <row r="788">
      <c r="A788" s="27" t="n"/>
      <c r="B788" s="28" t="n"/>
      <c r="C788" s="24" t="n"/>
      <c r="D788" s="24" t="n"/>
      <c r="E788" s="24" t="n"/>
      <c r="F788" s="29" t="n"/>
      <c r="G788" s="29" t="n"/>
      <c r="H788" s="29" t="n"/>
      <c r="I788" s="30" t="n"/>
      <c r="J788" s="31" t="n"/>
      <c r="K788" s="31" t="n"/>
      <c r="L788" s="19">
        <f>IF(OR(K788="",J788="",J788=0),"",K788/J788)</f>
        <v/>
      </c>
      <c r="M788" s="20">
        <f>IF(AND(A788="",C788=""),"",IF(N788="No","Skipped",IF(K788="","Active",IF(K788&gt;0,"Win",IF(K788&lt;0,"Loss","Breakeven")))))</f>
        <v/>
      </c>
      <c r="N788" s="24" t="n"/>
      <c r="O788" s="21" t="n"/>
      <c r="P788" s="24" t="n"/>
      <c r="Q788" s="32" t="n"/>
      <c r="R788" s="24" t="n"/>
      <c r="S788" s="21" t="n"/>
      <c r="T788" s="21" t="n"/>
      <c r="U788" s="21" t="n"/>
      <c r="V788" s="24" t="n"/>
      <c r="W788" s="25">
        <f>IF(K788="","",SUM($K$2:K788))</f>
        <v/>
      </c>
      <c r="X788" s="25">
        <f>IF(W788="","",MAX(0,MAX($W$2:W788)))</f>
        <v/>
      </c>
      <c r="Y788" s="25">
        <f>IF(W788="","",W788-X788)</f>
        <v/>
      </c>
      <c r="Z788" s="20">
        <f>IF(A788="","",CHOOSE(WEEKDAY(A788,2),"Mon","Tue","Wed","Thu","Fri","Sat","Sun"))</f>
        <v/>
      </c>
      <c r="AA788" s="26">
        <f>IF(A788="","",DATE(YEAR(A788),MONTH(A788),1))</f>
        <v/>
      </c>
    </row>
    <row r="789">
      <c r="A789" s="27" t="n"/>
      <c r="B789" s="28" t="n"/>
      <c r="C789" s="24" t="n"/>
      <c r="D789" s="24" t="n"/>
      <c r="E789" s="24" t="n"/>
      <c r="F789" s="29" t="n"/>
      <c r="G789" s="29" t="n"/>
      <c r="H789" s="29" t="n"/>
      <c r="I789" s="30" t="n"/>
      <c r="J789" s="31" t="n"/>
      <c r="K789" s="31" t="n"/>
      <c r="L789" s="19">
        <f>IF(OR(K789="",J789="",J789=0),"",K789/J789)</f>
        <v/>
      </c>
      <c r="M789" s="20">
        <f>IF(AND(A789="",C789=""),"",IF(N789="No","Skipped",IF(K789="","Active",IF(K789&gt;0,"Win",IF(K789&lt;0,"Loss","Breakeven")))))</f>
        <v/>
      </c>
      <c r="N789" s="24" t="n"/>
      <c r="O789" s="21" t="n"/>
      <c r="P789" s="24" t="n"/>
      <c r="Q789" s="32" t="n"/>
      <c r="R789" s="24" t="n"/>
      <c r="S789" s="21" t="n"/>
      <c r="T789" s="21" t="n"/>
      <c r="U789" s="21" t="n"/>
      <c r="V789" s="24" t="n"/>
      <c r="W789" s="25">
        <f>IF(K789="","",SUM($K$2:K789))</f>
        <v/>
      </c>
      <c r="X789" s="25">
        <f>IF(W789="","",MAX(0,MAX($W$2:W789)))</f>
        <v/>
      </c>
      <c r="Y789" s="25">
        <f>IF(W789="","",W789-X789)</f>
        <v/>
      </c>
      <c r="Z789" s="20">
        <f>IF(A789="","",CHOOSE(WEEKDAY(A789,2),"Mon","Tue","Wed","Thu","Fri","Sat","Sun"))</f>
        <v/>
      </c>
      <c r="AA789" s="26">
        <f>IF(A789="","",DATE(YEAR(A789),MONTH(A789),1))</f>
        <v/>
      </c>
    </row>
    <row r="790">
      <c r="A790" s="27" t="n"/>
      <c r="B790" s="28" t="n"/>
      <c r="C790" s="24" t="n"/>
      <c r="D790" s="24" t="n"/>
      <c r="E790" s="24" t="n"/>
      <c r="F790" s="29" t="n"/>
      <c r="G790" s="29" t="n"/>
      <c r="H790" s="29" t="n"/>
      <c r="I790" s="30" t="n"/>
      <c r="J790" s="31" t="n"/>
      <c r="K790" s="31" t="n"/>
      <c r="L790" s="19">
        <f>IF(OR(K790="",J790="",J790=0),"",K790/J790)</f>
        <v/>
      </c>
      <c r="M790" s="20">
        <f>IF(AND(A790="",C790=""),"",IF(N790="No","Skipped",IF(K790="","Active",IF(K790&gt;0,"Win",IF(K790&lt;0,"Loss","Breakeven")))))</f>
        <v/>
      </c>
      <c r="N790" s="24" t="n"/>
      <c r="O790" s="21" t="n"/>
      <c r="P790" s="24" t="n"/>
      <c r="Q790" s="32" t="n"/>
      <c r="R790" s="24" t="n"/>
      <c r="S790" s="21" t="n"/>
      <c r="T790" s="21" t="n"/>
      <c r="U790" s="21" t="n"/>
      <c r="V790" s="24" t="n"/>
      <c r="W790" s="25">
        <f>IF(K790="","",SUM($K$2:K790))</f>
        <v/>
      </c>
      <c r="X790" s="25">
        <f>IF(W790="","",MAX(0,MAX($W$2:W790)))</f>
        <v/>
      </c>
      <c r="Y790" s="25">
        <f>IF(W790="","",W790-X790)</f>
        <v/>
      </c>
      <c r="Z790" s="20">
        <f>IF(A790="","",CHOOSE(WEEKDAY(A790,2),"Mon","Tue","Wed","Thu","Fri","Sat","Sun"))</f>
        <v/>
      </c>
      <c r="AA790" s="26">
        <f>IF(A790="","",DATE(YEAR(A790),MONTH(A790),1))</f>
        <v/>
      </c>
    </row>
    <row r="791">
      <c r="A791" s="27" t="n"/>
      <c r="B791" s="28" t="n"/>
      <c r="C791" s="24" t="n"/>
      <c r="D791" s="24" t="n"/>
      <c r="E791" s="24" t="n"/>
      <c r="F791" s="29" t="n"/>
      <c r="G791" s="29" t="n"/>
      <c r="H791" s="29" t="n"/>
      <c r="I791" s="30" t="n"/>
      <c r="J791" s="31" t="n"/>
      <c r="K791" s="31" t="n"/>
      <c r="L791" s="19">
        <f>IF(OR(K791="",J791="",J791=0),"",K791/J791)</f>
        <v/>
      </c>
      <c r="M791" s="20">
        <f>IF(AND(A791="",C791=""),"",IF(N791="No","Skipped",IF(K791="","Active",IF(K791&gt;0,"Win",IF(K791&lt;0,"Loss","Breakeven")))))</f>
        <v/>
      </c>
      <c r="N791" s="24" t="n"/>
      <c r="O791" s="21" t="n"/>
      <c r="P791" s="24" t="n"/>
      <c r="Q791" s="32" t="n"/>
      <c r="R791" s="24" t="n"/>
      <c r="S791" s="21" t="n"/>
      <c r="T791" s="21" t="n"/>
      <c r="U791" s="21" t="n"/>
      <c r="V791" s="24" t="n"/>
      <c r="W791" s="25">
        <f>IF(K791="","",SUM($K$2:K791))</f>
        <v/>
      </c>
      <c r="X791" s="25">
        <f>IF(W791="","",MAX(0,MAX($W$2:W791)))</f>
        <v/>
      </c>
      <c r="Y791" s="25">
        <f>IF(W791="","",W791-X791)</f>
        <v/>
      </c>
      <c r="Z791" s="20">
        <f>IF(A791="","",CHOOSE(WEEKDAY(A791,2),"Mon","Tue","Wed","Thu","Fri","Sat","Sun"))</f>
        <v/>
      </c>
      <c r="AA791" s="26">
        <f>IF(A791="","",DATE(YEAR(A791),MONTH(A791),1))</f>
        <v/>
      </c>
    </row>
    <row r="792">
      <c r="A792" s="27" t="n"/>
      <c r="B792" s="28" t="n"/>
      <c r="C792" s="24" t="n"/>
      <c r="D792" s="24" t="n"/>
      <c r="E792" s="24" t="n"/>
      <c r="F792" s="29" t="n"/>
      <c r="G792" s="29" t="n"/>
      <c r="H792" s="29" t="n"/>
      <c r="I792" s="30" t="n"/>
      <c r="J792" s="31" t="n"/>
      <c r="K792" s="31" t="n"/>
      <c r="L792" s="19">
        <f>IF(OR(K792="",J792="",J792=0),"",K792/J792)</f>
        <v/>
      </c>
      <c r="M792" s="20">
        <f>IF(AND(A792="",C792=""),"",IF(N792="No","Skipped",IF(K792="","Active",IF(K792&gt;0,"Win",IF(K792&lt;0,"Loss","Breakeven")))))</f>
        <v/>
      </c>
      <c r="N792" s="24" t="n"/>
      <c r="O792" s="21" t="n"/>
      <c r="P792" s="24" t="n"/>
      <c r="Q792" s="32" t="n"/>
      <c r="R792" s="24" t="n"/>
      <c r="S792" s="21" t="n"/>
      <c r="T792" s="21" t="n"/>
      <c r="U792" s="21" t="n"/>
      <c r="V792" s="24" t="n"/>
      <c r="W792" s="25">
        <f>IF(K792="","",SUM($K$2:K792))</f>
        <v/>
      </c>
      <c r="X792" s="25">
        <f>IF(W792="","",MAX(0,MAX($W$2:W792)))</f>
        <v/>
      </c>
      <c r="Y792" s="25">
        <f>IF(W792="","",W792-X792)</f>
        <v/>
      </c>
      <c r="Z792" s="20">
        <f>IF(A792="","",CHOOSE(WEEKDAY(A792,2),"Mon","Tue","Wed","Thu","Fri","Sat","Sun"))</f>
        <v/>
      </c>
      <c r="AA792" s="26">
        <f>IF(A792="","",DATE(YEAR(A792),MONTH(A792),1))</f>
        <v/>
      </c>
    </row>
    <row r="793">
      <c r="A793" s="27" t="n"/>
      <c r="B793" s="28" t="n"/>
      <c r="C793" s="24" t="n"/>
      <c r="D793" s="24" t="n"/>
      <c r="E793" s="24" t="n"/>
      <c r="F793" s="29" t="n"/>
      <c r="G793" s="29" t="n"/>
      <c r="H793" s="29" t="n"/>
      <c r="I793" s="30" t="n"/>
      <c r="J793" s="31" t="n"/>
      <c r="K793" s="31" t="n"/>
      <c r="L793" s="19">
        <f>IF(OR(K793="",J793="",J793=0),"",K793/J793)</f>
        <v/>
      </c>
      <c r="M793" s="20">
        <f>IF(AND(A793="",C793=""),"",IF(N793="No","Skipped",IF(K793="","Active",IF(K793&gt;0,"Win",IF(K793&lt;0,"Loss","Breakeven")))))</f>
        <v/>
      </c>
      <c r="N793" s="24" t="n"/>
      <c r="O793" s="21" t="n"/>
      <c r="P793" s="24" t="n"/>
      <c r="Q793" s="32" t="n"/>
      <c r="R793" s="24" t="n"/>
      <c r="S793" s="21" t="n"/>
      <c r="T793" s="21" t="n"/>
      <c r="U793" s="21" t="n"/>
      <c r="V793" s="24" t="n"/>
      <c r="W793" s="25">
        <f>IF(K793="","",SUM($K$2:K793))</f>
        <v/>
      </c>
      <c r="X793" s="25">
        <f>IF(W793="","",MAX(0,MAX($W$2:W793)))</f>
        <v/>
      </c>
      <c r="Y793" s="25">
        <f>IF(W793="","",W793-X793)</f>
        <v/>
      </c>
      <c r="Z793" s="20">
        <f>IF(A793="","",CHOOSE(WEEKDAY(A793,2),"Mon","Tue","Wed","Thu","Fri","Sat","Sun"))</f>
        <v/>
      </c>
      <c r="AA793" s="26">
        <f>IF(A793="","",DATE(YEAR(A793),MONTH(A793),1))</f>
        <v/>
      </c>
    </row>
    <row r="794">
      <c r="A794" s="27" t="n"/>
      <c r="B794" s="28" t="n"/>
      <c r="C794" s="24" t="n"/>
      <c r="D794" s="24" t="n"/>
      <c r="E794" s="24" t="n"/>
      <c r="F794" s="29" t="n"/>
      <c r="G794" s="29" t="n"/>
      <c r="H794" s="29" t="n"/>
      <c r="I794" s="30" t="n"/>
      <c r="J794" s="31" t="n"/>
      <c r="K794" s="31" t="n"/>
      <c r="L794" s="19">
        <f>IF(OR(K794="",J794="",J794=0),"",K794/J794)</f>
        <v/>
      </c>
      <c r="M794" s="20">
        <f>IF(AND(A794="",C794=""),"",IF(N794="No","Skipped",IF(K794="","Active",IF(K794&gt;0,"Win",IF(K794&lt;0,"Loss","Breakeven")))))</f>
        <v/>
      </c>
      <c r="N794" s="24" t="n"/>
      <c r="O794" s="21" t="n"/>
      <c r="P794" s="24" t="n"/>
      <c r="Q794" s="32" t="n"/>
      <c r="R794" s="24" t="n"/>
      <c r="S794" s="21" t="n"/>
      <c r="T794" s="21" t="n"/>
      <c r="U794" s="21" t="n"/>
      <c r="V794" s="24" t="n"/>
      <c r="W794" s="25">
        <f>IF(K794="","",SUM($K$2:K794))</f>
        <v/>
      </c>
      <c r="X794" s="25">
        <f>IF(W794="","",MAX(0,MAX($W$2:W794)))</f>
        <v/>
      </c>
      <c r="Y794" s="25">
        <f>IF(W794="","",W794-X794)</f>
        <v/>
      </c>
      <c r="Z794" s="20">
        <f>IF(A794="","",CHOOSE(WEEKDAY(A794,2),"Mon","Tue","Wed","Thu","Fri","Sat","Sun"))</f>
        <v/>
      </c>
      <c r="AA794" s="26">
        <f>IF(A794="","",DATE(YEAR(A794),MONTH(A794),1))</f>
        <v/>
      </c>
    </row>
    <row r="795">
      <c r="A795" s="27" t="n"/>
      <c r="B795" s="28" t="n"/>
      <c r="C795" s="24" t="n"/>
      <c r="D795" s="24" t="n"/>
      <c r="E795" s="24" t="n"/>
      <c r="F795" s="29" t="n"/>
      <c r="G795" s="29" t="n"/>
      <c r="H795" s="29" t="n"/>
      <c r="I795" s="30" t="n"/>
      <c r="J795" s="31" t="n"/>
      <c r="K795" s="31" t="n"/>
      <c r="L795" s="19">
        <f>IF(OR(K795="",J795="",J795=0),"",K795/J795)</f>
        <v/>
      </c>
      <c r="M795" s="20">
        <f>IF(AND(A795="",C795=""),"",IF(N795="No","Skipped",IF(K795="","Active",IF(K795&gt;0,"Win",IF(K795&lt;0,"Loss","Breakeven")))))</f>
        <v/>
      </c>
      <c r="N795" s="24" t="n"/>
      <c r="O795" s="21" t="n"/>
      <c r="P795" s="24" t="n"/>
      <c r="Q795" s="32" t="n"/>
      <c r="R795" s="24" t="n"/>
      <c r="S795" s="21" t="n"/>
      <c r="T795" s="21" t="n"/>
      <c r="U795" s="21" t="n"/>
      <c r="V795" s="24" t="n"/>
      <c r="W795" s="25">
        <f>IF(K795="","",SUM($K$2:K795))</f>
        <v/>
      </c>
      <c r="X795" s="25">
        <f>IF(W795="","",MAX(0,MAX($W$2:W795)))</f>
        <v/>
      </c>
      <c r="Y795" s="25">
        <f>IF(W795="","",W795-X795)</f>
        <v/>
      </c>
      <c r="Z795" s="20">
        <f>IF(A795="","",CHOOSE(WEEKDAY(A795,2),"Mon","Tue","Wed","Thu","Fri","Sat","Sun"))</f>
        <v/>
      </c>
      <c r="AA795" s="26">
        <f>IF(A795="","",DATE(YEAR(A795),MONTH(A795),1))</f>
        <v/>
      </c>
    </row>
    <row r="796">
      <c r="A796" s="27" t="n"/>
      <c r="B796" s="28" t="n"/>
      <c r="C796" s="24" t="n"/>
      <c r="D796" s="24" t="n"/>
      <c r="E796" s="24" t="n"/>
      <c r="F796" s="29" t="n"/>
      <c r="G796" s="29" t="n"/>
      <c r="H796" s="29" t="n"/>
      <c r="I796" s="30" t="n"/>
      <c r="J796" s="31" t="n"/>
      <c r="K796" s="31" t="n"/>
      <c r="L796" s="19">
        <f>IF(OR(K796="",J796="",J796=0),"",K796/J796)</f>
        <v/>
      </c>
      <c r="M796" s="20">
        <f>IF(AND(A796="",C796=""),"",IF(N796="No","Skipped",IF(K796="","Active",IF(K796&gt;0,"Win",IF(K796&lt;0,"Loss","Breakeven")))))</f>
        <v/>
      </c>
      <c r="N796" s="24" t="n"/>
      <c r="O796" s="21" t="n"/>
      <c r="P796" s="24" t="n"/>
      <c r="Q796" s="32" t="n"/>
      <c r="R796" s="24" t="n"/>
      <c r="S796" s="21" t="n"/>
      <c r="T796" s="21" t="n"/>
      <c r="U796" s="21" t="n"/>
      <c r="V796" s="24" t="n"/>
      <c r="W796" s="25">
        <f>IF(K796="","",SUM($K$2:K796))</f>
        <v/>
      </c>
      <c r="X796" s="25">
        <f>IF(W796="","",MAX(0,MAX($W$2:W796)))</f>
        <v/>
      </c>
      <c r="Y796" s="25">
        <f>IF(W796="","",W796-X796)</f>
        <v/>
      </c>
      <c r="Z796" s="20">
        <f>IF(A796="","",CHOOSE(WEEKDAY(A796,2),"Mon","Tue","Wed","Thu","Fri","Sat","Sun"))</f>
        <v/>
      </c>
      <c r="AA796" s="26">
        <f>IF(A796="","",DATE(YEAR(A796),MONTH(A796),1))</f>
        <v/>
      </c>
    </row>
    <row r="797">
      <c r="A797" s="27" t="n"/>
      <c r="B797" s="28" t="n"/>
      <c r="C797" s="24" t="n"/>
      <c r="D797" s="24" t="n"/>
      <c r="E797" s="24" t="n"/>
      <c r="F797" s="29" t="n"/>
      <c r="G797" s="29" t="n"/>
      <c r="H797" s="29" t="n"/>
      <c r="I797" s="30" t="n"/>
      <c r="J797" s="31" t="n"/>
      <c r="K797" s="31" t="n"/>
      <c r="L797" s="19">
        <f>IF(OR(K797="",J797="",J797=0),"",K797/J797)</f>
        <v/>
      </c>
      <c r="M797" s="20">
        <f>IF(AND(A797="",C797=""),"",IF(N797="No","Skipped",IF(K797="","Active",IF(K797&gt;0,"Win",IF(K797&lt;0,"Loss","Breakeven")))))</f>
        <v/>
      </c>
      <c r="N797" s="24" t="n"/>
      <c r="O797" s="21" t="n"/>
      <c r="P797" s="24" t="n"/>
      <c r="Q797" s="32" t="n"/>
      <c r="R797" s="24" t="n"/>
      <c r="S797" s="21" t="n"/>
      <c r="T797" s="21" t="n"/>
      <c r="U797" s="21" t="n"/>
      <c r="V797" s="24" t="n"/>
      <c r="W797" s="25">
        <f>IF(K797="","",SUM($K$2:K797))</f>
        <v/>
      </c>
      <c r="X797" s="25">
        <f>IF(W797="","",MAX(0,MAX($W$2:W797)))</f>
        <v/>
      </c>
      <c r="Y797" s="25">
        <f>IF(W797="","",W797-X797)</f>
        <v/>
      </c>
      <c r="Z797" s="20">
        <f>IF(A797="","",CHOOSE(WEEKDAY(A797,2),"Mon","Tue","Wed","Thu","Fri","Sat","Sun"))</f>
        <v/>
      </c>
      <c r="AA797" s="26">
        <f>IF(A797="","",DATE(YEAR(A797),MONTH(A797),1))</f>
        <v/>
      </c>
    </row>
    <row r="798">
      <c r="A798" s="27" t="n"/>
      <c r="B798" s="28" t="n"/>
      <c r="C798" s="24" t="n"/>
      <c r="D798" s="24" t="n"/>
      <c r="E798" s="24" t="n"/>
      <c r="F798" s="29" t="n"/>
      <c r="G798" s="29" t="n"/>
      <c r="H798" s="29" t="n"/>
      <c r="I798" s="30" t="n"/>
      <c r="J798" s="31" t="n"/>
      <c r="K798" s="31" t="n"/>
      <c r="L798" s="19">
        <f>IF(OR(K798="",J798="",J798=0),"",K798/J798)</f>
        <v/>
      </c>
      <c r="M798" s="20">
        <f>IF(AND(A798="",C798=""),"",IF(N798="No","Skipped",IF(K798="","Active",IF(K798&gt;0,"Win",IF(K798&lt;0,"Loss","Breakeven")))))</f>
        <v/>
      </c>
      <c r="N798" s="24" t="n"/>
      <c r="O798" s="21" t="n"/>
      <c r="P798" s="24" t="n"/>
      <c r="Q798" s="32" t="n"/>
      <c r="R798" s="24" t="n"/>
      <c r="S798" s="21" t="n"/>
      <c r="T798" s="21" t="n"/>
      <c r="U798" s="21" t="n"/>
      <c r="V798" s="24" t="n"/>
      <c r="W798" s="25">
        <f>IF(K798="","",SUM($K$2:K798))</f>
        <v/>
      </c>
      <c r="X798" s="25">
        <f>IF(W798="","",MAX(0,MAX($W$2:W798)))</f>
        <v/>
      </c>
      <c r="Y798" s="25">
        <f>IF(W798="","",W798-X798)</f>
        <v/>
      </c>
      <c r="Z798" s="20">
        <f>IF(A798="","",CHOOSE(WEEKDAY(A798,2),"Mon","Tue","Wed","Thu","Fri","Sat","Sun"))</f>
        <v/>
      </c>
      <c r="AA798" s="26">
        <f>IF(A798="","",DATE(YEAR(A798),MONTH(A798),1))</f>
        <v/>
      </c>
    </row>
    <row r="799">
      <c r="A799" s="27" t="n"/>
      <c r="B799" s="28" t="n"/>
      <c r="C799" s="24" t="n"/>
      <c r="D799" s="24" t="n"/>
      <c r="E799" s="24" t="n"/>
      <c r="F799" s="29" t="n"/>
      <c r="G799" s="29" t="n"/>
      <c r="H799" s="29" t="n"/>
      <c r="I799" s="30" t="n"/>
      <c r="J799" s="31" t="n"/>
      <c r="K799" s="31" t="n"/>
      <c r="L799" s="19">
        <f>IF(OR(K799="",J799="",J799=0),"",K799/J799)</f>
        <v/>
      </c>
      <c r="M799" s="20">
        <f>IF(AND(A799="",C799=""),"",IF(N799="No","Skipped",IF(K799="","Active",IF(K799&gt;0,"Win",IF(K799&lt;0,"Loss","Breakeven")))))</f>
        <v/>
      </c>
      <c r="N799" s="24" t="n"/>
      <c r="O799" s="21" t="n"/>
      <c r="P799" s="24" t="n"/>
      <c r="Q799" s="32" t="n"/>
      <c r="R799" s="24" t="n"/>
      <c r="S799" s="21" t="n"/>
      <c r="T799" s="21" t="n"/>
      <c r="U799" s="21" t="n"/>
      <c r="V799" s="24" t="n"/>
      <c r="W799" s="25">
        <f>IF(K799="","",SUM($K$2:K799))</f>
        <v/>
      </c>
      <c r="X799" s="25">
        <f>IF(W799="","",MAX(0,MAX($W$2:W799)))</f>
        <v/>
      </c>
      <c r="Y799" s="25">
        <f>IF(W799="","",W799-X799)</f>
        <v/>
      </c>
      <c r="Z799" s="20">
        <f>IF(A799="","",CHOOSE(WEEKDAY(A799,2),"Mon","Tue","Wed","Thu","Fri","Sat","Sun"))</f>
        <v/>
      </c>
      <c r="AA799" s="26">
        <f>IF(A799="","",DATE(YEAR(A799),MONTH(A799),1))</f>
        <v/>
      </c>
    </row>
    <row r="800">
      <c r="A800" s="27" t="n"/>
      <c r="B800" s="28" t="n"/>
      <c r="C800" s="24" t="n"/>
      <c r="D800" s="24" t="n"/>
      <c r="E800" s="24" t="n"/>
      <c r="F800" s="29" t="n"/>
      <c r="G800" s="29" t="n"/>
      <c r="H800" s="29" t="n"/>
      <c r="I800" s="30" t="n"/>
      <c r="J800" s="31" t="n"/>
      <c r="K800" s="31" t="n"/>
      <c r="L800" s="19">
        <f>IF(OR(K800="",J800="",J800=0),"",K800/J800)</f>
        <v/>
      </c>
      <c r="M800" s="20">
        <f>IF(AND(A800="",C800=""),"",IF(N800="No","Skipped",IF(K800="","Active",IF(K800&gt;0,"Win",IF(K800&lt;0,"Loss","Breakeven")))))</f>
        <v/>
      </c>
      <c r="N800" s="24" t="n"/>
      <c r="O800" s="21" t="n"/>
      <c r="P800" s="24" t="n"/>
      <c r="Q800" s="32" t="n"/>
      <c r="R800" s="24" t="n"/>
      <c r="S800" s="21" t="n"/>
      <c r="T800" s="21" t="n"/>
      <c r="U800" s="21" t="n"/>
      <c r="V800" s="24" t="n"/>
      <c r="W800" s="25">
        <f>IF(K800="","",SUM($K$2:K800))</f>
        <v/>
      </c>
      <c r="X800" s="25">
        <f>IF(W800="","",MAX(0,MAX($W$2:W800)))</f>
        <v/>
      </c>
      <c r="Y800" s="25">
        <f>IF(W800="","",W800-X800)</f>
        <v/>
      </c>
      <c r="Z800" s="20">
        <f>IF(A800="","",CHOOSE(WEEKDAY(A800,2),"Mon","Tue","Wed","Thu","Fri","Sat","Sun"))</f>
        <v/>
      </c>
      <c r="AA800" s="26">
        <f>IF(A800="","",DATE(YEAR(A800),MONTH(A800),1))</f>
        <v/>
      </c>
    </row>
    <row r="801">
      <c r="A801" s="27" t="n"/>
      <c r="B801" s="28" t="n"/>
      <c r="C801" s="24" t="n"/>
      <c r="D801" s="24" t="n"/>
      <c r="E801" s="24" t="n"/>
      <c r="F801" s="29" t="n"/>
      <c r="G801" s="29" t="n"/>
      <c r="H801" s="29" t="n"/>
      <c r="I801" s="30" t="n"/>
      <c r="J801" s="31" t="n"/>
      <c r="K801" s="31" t="n"/>
      <c r="L801" s="19">
        <f>IF(OR(K801="",J801="",J801=0),"",K801/J801)</f>
        <v/>
      </c>
      <c r="M801" s="20">
        <f>IF(AND(A801="",C801=""),"",IF(N801="No","Skipped",IF(K801="","Active",IF(K801&gt;0,"Win",IF(K801&lt;0,"Loss","Breakeven")))))</f>
        <v/>
      </c>
      <c r="N801" s="24" t="n"/>
      <c r="O801" s="21" t="n"/>
      <c r="P801" s="24" t="n"/>
      <c r="Q801" s="32" t="n"/>
      <c r="R801" s="24" t="n"/>
      <c r="S801" s="21" t="n"/>
      <c r="T801" s="21" t="n"/>
      <c r="U801" s="21" t="n"/>
      <c r="V801" s="24" t="n"/>
      <c r="W801" s="25">
        <f>IF(K801="","",SUM($K$2:K801))</f>
        <v/>
      </c>
      <c r="X801" s="25">
        <f>IF(W801="","",MAX(0,MAX($W$2:W801)))</f>
        <v/>
      </c>
      <c r="Y801" s="25">
        <f>IF(W801="","",W801-X801)</f>
        <v/>
      </c>
      <c r="Z801" s="20">
        <f>IF(A801="","",CHOOSE(WEEKDAY(A801,2),"Mon","Tue","Wed","Thu","Fri","Sat","Sun"))</f>
        <v/>
      </c>
      <c r="AA801" s="26">
        <f>IF(A801="","",DATE(YEAR(A801),MONTH(A801),1))</f>
        <v/>
      </c>
    </row>
    <row r="802">
      <c r="A802" s="27" t="n"/>
      <c r="B802" s="28" t="n"/>
      <c r="C802" s="24" t="n"/>
      <c r="D802" s="24" t="n"/>
      <c r="E802" s="24" t="n"/>
      <c r="F802" s="29" t="n"/>
      <c r="G802" s="29" t="n"/>
      <c r="H802" s="29" t="n"/>
      <c r="I802" s="30" t="n"/>
      <c r="J802" s="31" t="n"/>
      <c r="K802" s="31" t="n"/>
      <c r="L802" s="19">
        <f>IF(OR(K802="",J802="",J802=0),"",K802/J802)</f>
        <v/>
      </c>
      <c r="M802" s="20">
        <f>IF(AND(A802="",C802=""),"",IF(N802="No","Skipped",IF(K802="","Active",IF(K802&gt;0,"Win",IF(K802&lt;0,"Loss","Breakeven")))))</f>
        <v/>
      </c>
      <c r="N802" s="24" t="n"/>
      <c r="O802" s="21" t="n"/>
      <c r="P802" s="24" t="n"/>
      <c r="Q802" s="32" t="n"/>
      <c r="R802" s="24" t="n"/>
      <c r="S802" s="21" t="n"/>
      <c r="T802" s="21" t="n"/>
      <c r="U802" s="21" t="n"/>
      <c r="V802" s="24" t="n"/>
      <c r="W802" s="25">
        <f>IF(K802="","",SUM($K$2:K802))</f>
        <v/>
      </c>
      <c r="X802" s="25">
        <f>IF(W802="","",MAX(0,MAX($W$2:W802)))</f>
        <v/>
      </c>
      <c r="Y802" s="25">
        <f>IF(W802="","",W802-X802)</f>
        <v/>
      </c>
      <c r="Z802" s="20">
        <f>IF(A802="","",CHOOSE(WEEKDAY(A802,2),"Mon","Tue","Wed","Thu","Fri","Sat","Sun"))</f>
        <v/>
      </c>
      <c r="AA802" s="26">
        <f>IF(A802="","",DATE(YEAR(A802),MONTH(A802),1))</f>
        <v/>
      </c>
    </row>
    <row r="803">
      <c r="A803" s="27" t="n"/>
      <c r="B803" s="28" t="n"/>
      <c r="C803" s="24" t="n"/>
      <c r="D803" s="24" t="n"/>
      <c r="E803" s="24" t="n"/>
      <c r="F803" s="29" t="n"/>
      <c r="G803" s="29" t="n"/>
      <c r="H803" s="29" t="n"/>
      <c r="I803" s="30" t="n"/>
      <c r="J803" s="31" t="n"/>
      <c r="K803" s="31" t="n"/>
      <c r="L803" s="19">
        <f>IF(OR(K803="",J803="",J803=0),"",K803/J803)</f>
        <v/>
      </c>
      <c r="M803" s="20">
        <f>IF(AND(A803="",C803=""),"",IF(N803="No","Skipped",IF(K803="","Active",IF(K803&gt;0,"Win",IF(K803&lt;0,"Loss","Breakeven")))))</f>
        <v/>
      </c>
      <c r="N803" s="24" t="n"/>
      <c r="O803" s="21" t="n"/>
      <c r="P803" s="24" t="n"/>
      <c r="Q803" s="32" t="n"/>
      <c r="R803" s="24" t="n"/>
      <c r="S803" s="21" t="n"/>
      <c r="T803" s="21" t="n"/>
      <c r="U803" s="21" t="n"/>
      <c r="V803" s="24" t="n"/>
      <c r="W803" s="25">
        <f>IF(K803="","",SUM($K$2:K803))</f>
        <v/>
      </c>
      <c r="X803" s="25">
        <f>IF(W803="","",MAX(0,MAX($W$2:W803)))</f>
        <v/>
      </c>
      <c r="Y803" s="25">
        <f>IF(W803="","",W803-X803)</f>
        <v/>
      </c>
      <c r="Z803" s="20">
        <f>IF(A803="","",CHOOSE(WEEKDAY(A803,2),"Mon","Tue","Wed","Thu","Fri","Sat","Sun"))</f>
        <v/>
      </c>
      <c r="AA803" s="26">
        <f>IF(A803="","",DATE(YEAR(A803),MONTH(A803),1))</f>
        <v/>
      </c>
    </row>
    <row r="804">
      <c r="A804" s="27" t="n"/>
      <c r="B804" s="28" t="n"/>
      <c r="C804" s="24" t="n"/>
      <c r="D804" s="24" t="n"/>
      <c r="E804" s="24" t="n"/>
      <c r="F804" s="29" t="n"/>
      <c r="G804" s="29" t="n"/>
      <c r="H804" s="29" t="n"/>
      <c r="I804" s="30" t="n"/>
      <c r="J804" s="31" t="n"/>
      <c r="K804" s="31" t="n"/>
      <c r="L804" s="19">
        <f>IF(OR(K804="",J804="",J804=0),"",K804/J804)</f>
        <v/>
      </c>
      <c r="M804" s="20">
        <f>IF(AND(A804="",C804=""),"",IF(N804="No","Skipped",IF(K804="","Active",IF(K804&gt;0,"Win",IF(K804&lt;0,"Loss","Breakeven")))))</f>
        <v/>
      </c>
      <c r="N804" s="24" t="n"/>
      <c r="O804" s="21" t="n"/>
      <c r="P804" s="24" t="n"/>
      <c r="Q804" s="32" t="n"/>
      <c r="R804" s="24" t="n"/>
      <c r="S804" s="21" t="n"/>
      <c r="T804" s="21" t="n"/>
      <c r="U804" s="21" t="n"/>
      <c r="V804" s="24" t="n"/>
      <c r="W804" s="25">
        <f>IF(K804="","",SUM($K$2:K804))</f>
        <v/>
      </c>
      <c r="X804" s="25">
        <f>IF(W804="","",MAX(0,MAX($W$2:W804)))</f>
        <v/>
      </c>
      <c r="Y804" s="25">
        <f>IF(W804="","",W804-X804)</f>
        <v/>
      </c>
      <c r="Z804" s="20">
        <f>IF(A804="","",CHOOSE(WEEKDAY(A804,2),"Mon","Tue","Wed","Thu","Fri","Sat","Sun"))</f>
        <v/>
      </c>
      <c r="AA804" s="26">
        <f>IF(A804="","",DATE(YEAR(A804),MONTH(A804),1))</f>
        <v/>
      </c>
    </row>
    <row r="805">
      <c r="A805" s="27" t="n"/>
      <c r="B805" s="28" t="n"/>
      <c r="C805" s="24" t="n"/>
      <c r="D805" s="24" t="n"/>
      <c r="E805" s="24" t="n"/>
      <c r="F805" s="29" t="n"/>
      <c r="G805" s="29" t="n"/>
      <c r="H805" s="29" t="n"/>
      <c r="I805" s="30" t="n"/>
      <c r="J805" s="31" t="n"/>
      <c r="K805" s="31" t="n"/>
      <c r="L805" s="19">
        <f>IF(OR(K805="",J805="",J805=0),"",K805/J805)</f>
        <v/>
      </c>
      <c r="M805" s="20">
        <f>IF(AND(A805="",C805=""),"",IF(N805="No","Skipped",IF(K805="","Active",IF(K805&gt;0,"Win",IF(K805&lt;0,"Loss","Breakeven")))))</f>
        <v/>
      </c>
      <c r="N805" s="24" t="n"/>
      <c r="O805" s="21" t="n"/>
      <c r="P805" s="24" t="n"/>
      <c r="Q805" s="32" t="n"/>
      <c r="R805" s="24" t="n"/>
      <c r="S805" s="21" t="n"/>
      <c r="T805" s="21" t="n"/>
      <c r="U805" s="21" t="n"/>
      <c r="V805" s="24" t="n"/>
      <c r="W805" s="25">
        <f>IF(K805="","",SUM($K$2:K805))</f>
        <v/>
      </c>
      <c r="X805" s="25">
        <f>IF(W805="","",MAX(0,MAX($W$2:W805)))</f>
        <v/>
      </c>
      <c r="Y805" s="25">
        <f>IF(W805="","",W805-X805)</f>
        <v/>
      </c>
      <c r="Z805" s="20">
        <f>IF(A805="","",CHOOSE(WEEKDAY(A805,2),"Mon","Tue","Wed","Thu","Fri","Sat","Sun"))</f>
        <v/>
      </c>
      <c r="AA805" s="26">
        <f>IF(A805="","",DATE(YEAR(A805),MONTH(A805),1))</f>
        <v/>
      </c>
    </row>
    <row r="806">
      <c r="A806" s="27" t="n"/>
      <c r="B806" s="28" t="n"/>
      <c r="C806" s="24" t="n"/>
      <c r="D806" s="24" t="n"/>
      <c r="E806" s="24" t="n"/>
      <c r="F806" s="29" t="n"/>
      <c r="G806" s="29" t="n"/>
      <c r="H806" s="29" t="n"/>
      <c r="I806" s="30" t="n"/>
      <c r="J806" s="31" t="n"/>
      <c r="K806" s="31" t="n"/>
      <c r="L806" s="19">
        <f>IF(OR(K806="",J806="",J806=0),"",K806/J806)</f>
        <v/>
      </c>
      <c r="M806" s="20">
        <f>IF(AND(A806="",C806=""),"",IF(N806="No","Skipped",IF(K806="","Active",IF(K806&gt;0,"Win",IF(K806&lt;0,"Loss","Breakeven")))))</f>
        <v/>
      </c>
      <c r="N806" s="24" t="n"/>
      <c r="O806" s="21" t="n"/>
      <c r="P806" s="24" t="n"/>
      <c r="Q806" s="32" t="n"/>
      <c r="R806" s="24" t="n"/>
      <c r="S806" s="21" t="n"/>
      <c r="T806" s="21" t="n"/>
      <c r="U806" s="21" t="n"/>
      <c r="V806" s="24" t="n"/>
      <c r="W806" s="25">
        <f>IF(K806="","",SUM($K$2:K806))</f>
        <v/>
      </c>
      <c r="X806" s="25">
        <f>IF(W806="","",MAX(0,MAX($W$2:W806)))</f>
        <v/>
      </c>
      <c r="Y806" s="25">
        <f>IF(W806="","",W806-X806)</f>
        <v/>
      </c>
      <c r="Z806" s="20">
        <f>IF(A806="","",CHOOSE(WEEKDAY(A806,2),"Mon","Tue","Wed","Thu","Fri","Sat","Sun"))</f>
        <v/>
      </c>
      <c r="AA806" s="26">
        <f>IF(A806="","",DATE(YEAR(A806),MONTH(A806),1))</f>
        <v/>
      </c>
    </row>
    <row r="807">
      <c r="A807" s="27" t="n"/>
      <c r="B807" s="28" t="n"/>
      <c r="C807" s="24" t="n"/>
      <c r="D807" s="24" t="n"/>
      <c r="E807" s="24" t="n"/>
      <c r="F807" s="29" t="n"/>
      <c r="G807" s="29" t="n"/>
      <c r="H807" s="29" t="n"/>
      <c r="I807" s="30" t="n"/>
      <c r="J807" s="31" t="n"/>
      <c r="K807" s="31" t="n"/>
      <c r="L807" s="19">
        <f>IF(OR(K807="",J807="",J807=0),"",K807/J807)</f>
        <v/>
      </c>
      <c r="M807" s="20">
        <f>IF(AND(A807="",C807=""),"",IF(N807="No","Skipped",IF(K807="","Active",IF(K807&gt;0,"Win",IF(K807&lt;0,"Loss","Breakeven")))))</f>
        <v/>
      </c>
      <c r="N807" s="24" t="n"/>
      <c r="O807" s="21" t="n"/>
      <c r="P807" s="24" t="n"/>
      <c r="Q807" s="32" t="n"/>
      <c r="R807" s="24" t="n"/>
      <c r="S807" s="21" t="n"/>
      <c r="T807" s="21" t="n"/>
      <c r="U807" s="21" t="n"/>
      <c r="V807" s="24" t="n"/>
      <c r="W807" s="25">
        <f>IF(K807="","",SUM($K$2:K807))</f>
        <v/>
      </c>
      <c r="X807" s="25">
        <f>IF(W807="","",MAX(0,MAX($W$2:W807)))</f>
        <v/>
      </c>
      <c r="Y807" s="25">
        <f>IF(W807="","",W807-X807)</f>
        <v/>
      </c>
      <c r="Z807" s="20">
        <f>IF(A807="","",CHOOSE(WEEKDAY(A807,2),"Mon","Tue","Wed","Thu","Fri","Sat","Sun"))</f>
        <v/>
      </c>
      <c r="AA807" s="26">
        <f>IF(A807="","",DATE(YEAR(A807),MONTH(A807),1))</f>
        <v/>
      </c>
    </row>
    <row r="808">
      <c r="A808" s="27" t="n"/>
      <c r="B808" s="28" t="n"/>
      <c r="C808" s="24" t="n"/>
      <c r="D808" s="24" t="n"/>
      <c r="E808" s="24" t="n"/>
      <c r="F808" s="29" t="n"/>
      <c r="G808" s="29" t="n"/>
      <c r="H808" s="29" t="n"/>
      <c r="I808" s="30" t="n"/>
      <c r="J808" s="31" t="n"/>
      <c r="K808" s="31" t="n"/>
      <c r="L808" s="19">
        <f>IF(OR(K808="",J808="",J808=0),"",K808/J808)</f>
        <v/>
      </c>
      <c r="M808" s="20">
        <f>IF(AND(A808="",C808=""),"",IF(N808="No","Skipped",IF(K808="","Active",IF(K808&gt;0,"Win",IF(K808&lt;0,"Loss","Breakeven")))))</f>
        <v/>
      </c>
      <c r="N808" s="24" t="n"/>
      <c r="O808" s="21" t="n"/>
      <c r="P808" s="24" t="n"/>
      <c r="Q808" s="32" t="n"/>
      <c r="R808" s="24" t="n"/>
      <c r="S808" s="21" t="n"/>
      <c r="T808" s="21" t="n"/>
      <c r="U808" s="21" t="n"/>
      <c r="V808" s="24" t="n"/>
      <c r="W808" s="25">
        <f>IF(K808="","",SUM($K$2:K808))</f>
        <v/>
      </c>
      <c r="X808" s="25">
        <f>IF(W808="","",MAX(0,MAX($W$2:W808)))</f>
        <v/>
      </c>
      <c r="Y808" s="25">
        <f>IF(W808="","",W808-X808)</f>
        <v/>
      </c>
      <c r="Z808" s="20">
        <f>IF(A808="","",CHOOSE(WEEKDAY(A808,2),"Mon","Tue","Wed","Thu","Fri","Sat","Sun"))</f>
        <v/>
      </c>
      <c r="AA808" s="26">
        <f>IF(A808="","",DATE(YEAR(A808),MONTH(A808),1))</f>
        <v/>
      </c>
    </row>
    <row r="809">
      <c r="A809" s="27" t="n"/>
      <c r="B809" s="28" t="n"/>
      <c r="C809" s="24" t="n"/>
      <c r="D809" s="24" t="n"/>
      <c r="E809" s="24" t="n"/>
      <c r="F809" s="29" t="n"/>
      <c r="G809" s="29" t="n"/>
      <c r="H809" s="29" t="n"/>
      <c r="I809" s="30" t="n"/>
      <c r="J809" s="31" t="n"/>
      <c r="K809" s="31" t="n"/>
      <c r="L809" s="19">
        <f>IF(OR(K809="",J809="",J809=0),"",K809/J809)</f>
        <v/>
      </c>
      <c r="M809" s="20">
        <f>IF(AND(A809="",C809=""),"",IF(N809="No","Skipped",IF(K809="","Active",IF(K809&gt;0,"Win",IF(K809&lt;0,"Loss","Breakeven")))))</f>
        <v/>
      </c>
      <c r="N809" s="24" t="n"/>
      <c r="O809" s="21" t="n"/>
      <c r="P809" s="24" t="n"/>
      <c r="Q809" s="32" t="n"/>
      <c r="R809" s="24" t="n"/>
      <c r="S809" s="21" t="n"/>
      <c r="T809" s="21" t="n"/>
      <c r="U809" s="21" t="n"/>
      <c r="V809" s="24" t="n"/>
      <c r="W809" s="25">
        <f>IF(K809="","",SUM($K$2:K809))</f>
        <v/>
      </c>
      <c r="X809" s="25">
        <f>IF(W809="","",MAX(0,MAX($W$2:W809)))</f>
        <v/>
      </c>
      <c r="Y809" s="25">
        <f>IF(W809="","",W809-X809)</f>
        <v/>
      </c>
      <c r="Z809" s="20">
        <f>IF(A809="","",CHOOSE(WEEKDAY(A809,2),"Mon","Tue","Wed","Thu","Fri","Sat","Sun"))</f>
        <v/>
      </c>
      <c r="AA809" s="26">
        <f>IF(A809="","",DATE(YEAR(A809),MONTH(A809),1))</f>
        <v/>
      </c>
    </row>
    <row r="810">
      <c r="A810" s="27" t="n"/>
      <c r="B810" s="28" t="n"/>
      <c r="C810" s="24" t="n"/>
      <c r="D810" s="24" t="n"/>
      <c r="E810" s="24" t="n"/>
      <c r="F810" s="29" t="n"/>
      <c r="G810" s="29" t="n"/>
      <c r="H810" s="29" t="n"/>
      <c r="I810" s="30" t="n"/>
      <c r="J810" s="31" t="n"/>
      <c r="K810" s="31" t="n"/>
      <c r="L810" s="19">
        <f>IF(OR(K810="",J810="",J810=0),"",K810/J810)</f>
        <v/>
      </c>
      <c r="M810" s="20">
        <f>IF(AND(A810="",C810=""),"",IF(N810="No","Skipped",IF(K810="","Active",IF(K810&gt;0,"Win",IF(K810&lt;0,"Loss","Breakeven")))))</f>
        <v/>
      </c>
      <c r="N810" s="24" t="n"/>
      <c r="O810" s="21" t="n"/>
      <c r="P810" s="24" t="n"/>
      <c r="Q810" s="32" t="n"/>
      <c r="R810" s="24" t="n"/>
      <c r="S810" s="21" t="n"/>
      <c r="T810" s="21" t="n"/>
      <c r="U810" s="21" t="n"/>
      <c r="V810" s="24" t="n"/>
      <c r="W810" s="25">
        <f>IF(K810="","",SUM($K$2:K810))</f>
        <v/>
      </c>
      <c r="X810" s="25">
        <f>IF(W810="","",MAX(0,MAX($W$2:W810)))</f>
        <v/>
      </c>
      <c r="Y810" s="25">
        <f>IF(W810="","",W810-X810)</f>
        <v/>
      </c>
      <c r="Z810" s="20">
        <f>IF(A810="","",CHOOSE(WEEKDAY(A810,2),"Mon","Tue","Wed","Thu","Fri","Sat","Sun"))</f>
        <v/>
      </c>
      <c r="AA810" s="26">
        <f>IF(A810="","",DATE(YEAR(A810),MONTH(A810),1))</f>
        <v/>
      </c>
    </row>
    <row r="811">
      <c r="A811" s="27" t="n"/>
      <c r="B811" s="28" t="n"/>
      <c r="C811" s="24" t="n"/>
      <c r="D811" s="24" t="n"/>
      <c r="E811" s="24" t="n"/>
      <c r="F811" s="29" t="n"/>
      <c r="G811" s="29" t="n"/>
      <c r="H811" s="29" t="n"/>
      <c r="I811" s="30" t="n"/>
      <c r="J811" s="31" t="n"/>
      <c r="K811" s="31" t="n"/>
      <c r="L811" s="19">
        <f>IF(OR(K811="",J811="",J811=0),"",K811/J811)</f>
        <v/>
      </c>
      <c r="M811" s="20">
        <f>IF(AND(A811="",C811=""),"",IF(N811="No","Skipped",IF(K811="","Active",IF(K811&gt;0,"Win",IF(K811&lt;0,"Loss","Breakeven")))))</f>
        <v/>
      </c>
      <c r="N811" s="24" t="n"/>
      <c r="O811" s="21" t="n"/>
      <c r="P811" s="24" t="n"/>
      <c r="Q811" s="32" t="n"/>
      <c r="R811" s="24" t="n"/>
      <c r="S811" s="21" t="n"/>
      <c r="T811" s="21" t="n"/>
      <c r="U811" s="21" t="n"/>
      <c r="V811" s="24" t="n"/>
      <c r="W811" s="25">
        <f>IF(K811="","",SUM($K$2:K811))</f>
        <v/>
      </c>
      <c r="X811" s="25">
        <f>IF(W811="","",MAX(0,MAX($W$2:W811)))</f>
        <v/>
      </c>
      <c r="Y811" s="25">
        <f>IF(W811="","",W811-X811)</f>
        <v/>
      </c>
      <c r="Z811" s="20">
        <f>IF(A811="","",CHOOSE(WEEKDAY(A811,2),"Mon","Tue","Wed","Thu","Fri","Sat","Sun"))</f>
        <v/>
      </c>
      <c r="AA811" s="26">
        <f>IF(A811="","",DATE(YEAR(A811),MONTH(A811),1))</f>
        <v/>
      </c>
    </row>
    <row r="812">
      <c r="A812" s="27" t="n"/>
      <c r="B812" s="28" t="n"/>
      <c r="C812" s="24" t="n"/>
      <c r="D812" s="24" t="n"/>
      <c r="E812" s="24" t="n"/>
      <c r="F812" s="29" t="n"/>
      <c r="G812" s="29" t="n"/>
      <c r="H812" s="29" t="n"/>
      <c r="I812" s="30" t="n"/>
      <c r="J812" s="31" t="n"/>
      <c r="K812" s="31" t="n"/>
      <c r="L812" s="19">
        <f>IF(OR(K812="",J812="",J812=0),"",K812/J812)</f>
        <v/>
      </c>
      <c r="M812" s="20">
        <f>IF(AND(A812="",C812=""),"",IF(N812="No","Skipped",IF(K812="","Active",IF(K812&gt;0,"Win",IF(K812&lt;0,"Loss","Breakeven")))))</f>
        <v/>
      </c>
      <c r="N812" s="24" t="n"/>
      <c r="O812" s="21" t="n"/>
      <c r="P812" s="24" t="n"/>
      <c r="Q812" s="32" t="n"/>
      <c r="R812" s="24" t="n"/>
      <c r="S812" s="21" t="n"/>
      <c r="T812" s="21" t="n"/>
      <c r="U812" s="21" t="n"/>
      <c r="V812" s="24" t="n"/>
      <c r="W812" s="25">
        <f>IF(K812="","",SUM($K$2:K812))</f>
        <v/>
      </c>
      <c r="X812" s="25">
        <f>IF(W812="","",MAX(0,MAX($W$2:W812)))</f>
        <v/>
      </c>
      <c r="Y812" s="25">
        <f>IF(W812="","",W812-X812)</f>
        <v/>
      </c>
      <c r="Z812" s="20">
        <f>IF(A812="","",CHOOSE(WEEKDAY(A812,2),"Mon","Tue","Wed","Thu","Fri","Sat","Sun"))</f>
        <v/>
      </c>
      <c r="AA812" s="26">
        <f>IF(A812="","",DATE(YEAR(A812),MONTH(A812),1))</f>
        <v/>
      </c>
    </row>
    <row r="813">
      <c r="A813" s="27" t="n"/>
      <c r="B813" s="28" t="n"/>
      <c r="C813" s="24" t="n"/>
      <c r="D813" s="24" t="n"/>
      <c r="E813" s="24" t="n"/>
      <c r="F813" s="29" t="n"/>
      <c r="G813" s="29" t="n"/>
      <c r="H813" s="29" t="n"/>
      <c r="I813" s="30" t="n"/>
      <c r="J813" s="31" t="n"/>
      <c r="K813" s="31" t="n"/>
      <c r="L813" s="19">
        <f>IF(OR(K813="",J813="",J813=0),"",K813/J813)</f>
        <v/>
      </c>
      <c r="M813" s="20">
        <f>IF(AND(A813="",C813=""),"",IF(N813="No","Skipped",IF(K813="","Active",IF(K813&gt;0,"Win",IF(K813&lt;0,"Loss","Breakeven")))))</f>
        <v/>
      </c>
      <c r="N813" s="24" t="n"/>
      <c r="O813" s="21" t="n"/>
      <c r="P813" s="24" t="n"/>
      <c r="Q813" s="32" t="n"/>
      <c r="R813" s="24" t="n"/>
      <c r="S813" s="21" t="n"/>
      <c r="T813" s="21" t="n"/>
      <c r="U813" s="21" t="n"/>
      <c r="V813" s="24" t="n"/>
      <c r="W813" s="25">
        <f>IF(K813="","",SUM($K$2:K813))</f>
        <v/>
      </c>
      <c r="X813" s="25">
        <f>IF(W813="","",MAX(0,MAX($W$2:W813)))</f>
        <v/>
      </c>
      <c r="Y813" s="25">
        <f>IF(W813="","",W813-X813)</f>
        <v/>
      </c>
      <c r="Z813" s="20">
        <f>IF(A813="","",CHOOSE(WEEKDAY(A813,2),"Mon","Tue","Wed","Thu","Fri","Sat","Sun"))</f>
        <v/>
      </c>
      <c r="AA813" s="26">
        <f>IF(A813="","",DATE(YEAR(A813),MONTH(A813),1))</f>
        <v/>
      </c>
    </row>
    <row r="814">
      <c r="A814" s="27" t="n"/>
      <c r="B814" s="28" t="n"/>
      <c r="C814" s="24" t="n"/>
      <c r="D814" s="24" t="n"/>
      <c r="E814" s="24" t="n"/>
      <c r="F814" s="29" t="n"/>
      <c r="G814" s="29" t="n"/>
      <c r="H814" s="29" t="n"/>
      <c r="I814" s="30" t="n"/>
      <c r="J814" s="31" t="n"/>
      <c r="K814" s="31" t="n"/>
      <c r="L814" s="19">
        <f>IF(OR(K814="",J814="",J814=0),"",K814/J814)</f>
        <v/>
      </c>
      <c r="M814" s="20">
        <f>IF(AND(A814="",C814=""),"",IF(N814="No","Skipped",IF(K814="","Active",IF(K814&gt;0,"Win",IF(K814&lt;0,"Loss","Breakeven")))))</f>
        <v/>
      </c>
      <c r="N814" s="24" t="n"/>
      <c r="O814" s="21" t="n"/>
      <c r="P814" s="24" t="n"/>
      <c r="Q814" s="32" t="n"/>
      <c r="R814" s="24" t="n"/>
      <c r="S814" s="21" t="n"/>
      <c r="T814" s="21" t="n"/>
      <c r="U814" s="21" t="n"/>
      <c r="V814" s="24" t="n"/>
      <c r="W814" s="25">
        <f>IF(K814="","",SUM($K$2:K814))</f>
        <v/>
      </c>
      <c r="X814" s="25">
        <f>IF(W814="","",MAX(0,MAX($W$2:W814)))</f>
        <v/>
      </c>
      <c r="Y814" s="25">
        <f>IF(W814="","",W814-X814)</f>
        <v/>
      </c>
      <c r="Z814" s="20">
        <f>IF(A814="","",CHOOSE(WEEKDAY(A814,2),"Mon","Tue","Wed","Thu","Fri","Sat","Sun"))</f>
        <v/>
      </c>
      <c r="AA814" s="26">
        <f>IF(A814="","",DATE(YEAR(A814),MONTH(A814),1))</f>
        <v/>
      </c>
    </row>
    <row r="815">
      <c r="A815" s="27" t="n"/>
      <c r="B815" s="28" t="n"/>
      <c r="C815" s="24" t="n"/>
      <c r="D815" s="24" t="n"/>
      <c r="E815" s="24" t="n"/>
      <c r="F815" s="29" t="n"/>
      <c r="G815" s="29" t="n"/>
      <c r="H815" s="29" t="n"/>
      <c r="I815" s="30" t="n"/>
      <c r="J815" s="31" t="n"/>
      <c r="K815" s="31" t="n"/>
      <c r="L815" s="19">
        <f>IF(OR(K815="",J815="",J815=0),"",K815/J815)</f>
        <v/>
      </c>
      <c r="M815" s="20">
        <f>IF(AND(A815="",C815=""),"",IF(N815="No","Skipped",IF(K815="","Active",IF(K815&gt;0,"Win",IF(K815&lt;0,"Loss","Breakeven")))))</f>
        <v/>
      </c>
      <c r="N815" s="24" t="n"/>
      <c r="O815" s="21" t="n"/>
      <c r="P815" s="24" t="n"/>
      <c r="Q815" s="32" t="n"/>
      <c r="R815" s="24" t="n"/>
      <c r="S815" s="21" t="n"/>
      <c r="T815" s="21" t="n"/>
      <c r="U815" s="21" t="n"/>
      <c r="V815" s="24" t="n"/>
      <c r="W815" s="25">
        <f>IF(K815="","",SUM($K$2:K815))</f>
        <v/>
      </c>
      <c r="X815" s="25">
        <f>IF(W815="","",MAX(0,MAX($W$2:W815)))</f>
        <v/>
      </c>
      <c r="Y815" s="25">
        <f>IF(W815="","",W815-X815)</f>
        <v/>
      </c>
      <c r="Z815" s="20">
        <f>IF(A815="","",CHOOSE(WEEKDAY(A815,2),"Mon","Tue","Wed","Thu","Fri","Sat","Sun"))</f>
        <v/>
      </c>
      <c r="AA815" s="26">
        <f>IF(A815="","",DATE(YEAR(A815),MONTH(A815),1))</f>
        <v/>
      </c>
    </row>
    <row r="816">
      <c r="A816" s="27" t="n"/>
      <c r="B816" s="28" t="n"/>
      <c r="C816" s="24" t="n"/>
      <c r="D816" s="24" t="n"/>
      <c r="E816" s="24" t="n"/>
      <c r="F816" s="29" t="n"/>
      <c r="G816" s="29" t="n"/>
      <c r="H816" s="29" t="n"/>
      <c r="I816" s="30" t="n"/>
      <c r="J816" s="31" t="n"/>
      <c r="K816" s="31" t="n"/>
      <c r="L816" s="19">
        <f>IF(OR(K816="",J816="",J816=0),"",K816/J816)</f>
        <v/>
      </c>
      <c r="M816" s="20">
        <f>IF(AND(A816="",C816=""),"",IF(N816="No","Skipped",IF(K816="","Active",IF(K816&gt;0,"Win",IF(K816&lt;0,"Loss","Breakeven")))))</f>
        <v/>
      </c>
      <c r="N816" s="24" t="n"/>
      <c r="O816" s="21" t="n"/>
      <c r="P816" s="24" t="n"/>
      <c r="Q816" s="32" t="n"/>
      <c r="R816" s="24" t="n"/>
      <c r="S816" s="21" t="n"/>
      <c r="T816" s="21" t="n"/>
      <c r="U816" s="21" t="n"/>
      <c r="V816" s="24" t="n"/>
      <c r="W816" s="25">
        <f>IF(K816="","",SUM($K$2:K816))</f>
        <v/>
      </c>
      <c r="X816" s="25">
        <f>IF(W816="","",MAX(0,MAX($W$2:W816)))</f>
        <v/>
      </c>
      <c r="Y816" s="25">
        <f>IF(W816="","",W816-X816)</f>
        <v/>
      </c>
      <c r="Z816" s="20">
        <f>IF(A816="","",CHOOSE(WEEKDAY(A816,2),"Mon","Tue","Wed","Thu","Fri","Sat","Sun"))</f>
        <v/>
      </c>
      <c r="AA816" s="26">
        <f>IF(A816="","",DATE(YEAR(A816),MONTH(A816),1))</f>
        <v/>
      </c>
    </row>
    <row r="817">
      <c r="A817" s="27" t="n"/>
      <c r="B817" s="28" t="n"/>
      <c r="C817" s="24" t="n"/>
      <c r="D817" s="24" t="n"/>
      <c r="E817" s="24" t="n"/>
      <c r="F817" s="29" t="n"/>
      <c r="G817" s="29" t="n"/>
      <c r="H817" s="29" t="n"/>
      <c r="I817" s="30" t="n"/>
      <c r="J817" s="31" t="n"/>
      <c r="K817" s="31" t="n"/>
      <c r="L817" s="19">
        <f>IF(OR(K817="",J817="",J817=0),"",K817/J817)</f>
        <v/>
      </c>
      <c r="M817" s="20">
        <f>IF(AND(A817="",C817=""),"",IF(N817="No","Skipped",IF(K817="","Active",IF(K817&gt;0,"Win",IF(K817&lt;0,"Loss","Breakeven")))))</f>
        <v/>
      </c>
      <c r="N817" s="24" t="n"/>
      <c r="O817" s="21" t="n"/>
      <c r="P817" s="24" t="n"/>
      <c r="Q817" s="32" t="n"/>
      <c r="R817" s="24" t="n"/>
      <c r="S817" s="21" t="n"/>
      <c r="T817" s="21" t="n"/>
      <c r="U817" s="21" t="n"/>
      <c r="V817" s="24" t="n"/>
      <c r="W817" s="25">
        <f>IF(K817="","",SUM($K$2:K817))</f>
        <v/>
      </c>
      <c r="X817" s="25">
        <f>IF(W817="","",MAX(0,MAX($W$2:W817)))</f>
        <v/>
      </c>
      <c r="Y817" s="25">
        <f>IF(W817="","",W817-X817)</f>
        <v/>
      </c>
      <c r="Z817" s="20">
        <f>IF(A817="","",CHOOSE(WEEKDAY(A817,2),"Mon","Tue","Wed","Thu","Fri","Sat","Sun"))</f>
        <v/>
      </c>
      <c r="AA817" s="26">
        <f>IF(A817="","",DATE(YEAR(A817),MONTH(A817),1))</f>
        <v/>
      </c>
    </row>
    <row r="818">
      <c r="A818" s="27" t="n"/>
      <c r="B818" s="28" t="n"/>
      <c r="C818" s="24" t="n"/>
      <c r="D818" s="24" t="n"/>
      <c r="E818" s="24" t="n"/>
      <c r="F818" s="29" t="n"/>
      <c r="G818" s="29" t="n"/>
      <c r="H818" s="29" t="n"/>
      <c r="I818" s="30" t="n"/>
      <c r="J818" s="31" t="n"/>
      <c r="K818" s="31" t="n"/>
      <c r="L818" s="19">
        <f>IF(OR(K818="",J818="",J818=0),"",K818/J818)</f>
        <v/>
      </c>
      <c r="M818" s="20">
        <f>IF(AND(A818="",C818=""),"",IF(N818="No","Skipped",IF(K818="","Active",IF(K818&gt;0,"Win",IF(K818&lt;0,"Loss","Breakeven")))))</f>
        <v/>
      </c>
      <c r="N818" s="24" t="n"/>
      <c r="O818" s="21" t="n"/>
      <c r="P818" s="24" t="n"/>
      <c r="Q818" s="32" t="n"/>
      <c r="R818" s="24" t="n"/>
      <c r="S818" s="21" t="n"/>
      <c r="T818" s="21" t="n"/>
      <c r="U818" s="21" t="n"/>
      <c r="V818" s="24" t="n"/>
      <c r="W818" s="25">
        <f>IF(K818="","",SUM($K$2:K818))</f>
        <v/>
      </c>
      <c r="X818" s="25">
        <f>IF(W818="","",MAX(0,MAX($W$2:W818)))</f>
        <v/>
      </c>
      <c r="Y818" s="25">
        <f>IF(W818="","",W818-X818)</f>
        <v/>
      </c>
      <c r="Z818" s="20">
        <f>IF(A818="","",CHOOSE(WEEKDAY(A818,2),"Mon","Tue","Wed","Thu","Fri","Sat","Sun"))</f>
        <v/>
      </c>
      <c r="AA818" s="26">
        <f>IF(A818="","",DATE(YEAR(A818),MONTH(A818),1))</f>
        <v/>
      </c>
    </row>
    <row r="819">
      <c r="A819" s="27" t="n"/>
      <c r="B819" s="28" t="n"/>
      <c r="C819" s="24" t="n"/>
      <c r="D819" s="24" t="n"/>
      <c r="E819" s="24" t="n"/>
      <c r="F819" s="29" t="n"/>
      <c r="G819" s="29" t="n"/>
      <c r="H819" s="29" t="n"/>
      <c r="I819" s="30" t="n"/>
      <c r="J819" s="31" t="n"/>
      <c r="K819" s="31" t="n"/>
      <c r="L819" s="19">
        <f>IF(OR(K819="",J819="",J819=0),"",K819/J819)</f>
        <v/>
      </c>
      <c r="M819" s="20">
        <f>IF(AND(A819="",C819=""),"",IF(N819="No","Skipped",IF(K819="","Active",IF(K819&gt;0,"Win",IF(K819&lt;0,"Loss","Breakeven")))))</f>
        <v/>
      </c>
      <c r="N819" s="24" t="n"/>
      <c r="O819" s="21" t="n"/>
      <c r="P819" s="24" t="n"/>
      <c r="Q819" s="32" t="n"/>
      <c r="R819" s="24" t="n"/>
      <c r="S819" s="21" t="n"/>
      <c r="T819" s="21" t="n"/>
      <c r="U819" s="21" t="n"/>
      <c r="V819" s="24" t="n"/>
      <c r="W819" s="25">
        <f>IF(K819="","",SUM($K$2:K819))</f>
        <v/>
      </c>
      <c r="X819" s="25">
        <f>IF(W819="","",MAX(0,MAX($W$2:W819)))</f>
        <v/>
      </c>
      <c r="Y819" s="25">
        <f>IF(W819="","",W819-X819)</f>
        <v/>
      </c>
      <c r="Z819" s="20">
        <f>IF(A819="","",CHOOSE(WEEKDAY(A819,2),"Mon","Tue","Wed","Thu","Fri","Sat","Sun"))</f>
        <v/>
      </c>
      <c r="AA819" s="26">
        <f>IF(A819="","",DATE(YEAR(A819),MONTH(A819),1))</f>
        <v/>
      </c>
    </row>
    <row r="820">
      <c r="A820" s="27" t="n"/>
      <c r="B820" s="28" t="n"/>
      <c r="C820" s="24" t="n"/>
      <c r="D820" s="24" t="n"/>
      <c r="E820" s="24" t="n"/>
      <c r="F820" s="29" t="n"/>
      <c r="G820" s="29" t="n"/>
      <c r="H820" s="29" t="n"/>
      <c r="I820" s="30" t="n"/>
      <c r="J820" s="31" t="n"/>
      <c r="K820" s="31" t="n"/>
      <c r="L820" s="19">
        <f>IF(OR(K820="",J820="",J820=0),"",K820/J820)</f>
        <v/>
      </c>
      <c r="M820" s="20">
        <f>IF(AND(A820="",C820=""),"",IF(N820="No","Skipped",IF(K820="","Active",IF(K820&gt;0,"Win",IF(K820&lt;0,"Loss","Breakeven")))))</f>
        <v/>
      </c>
      <c r="N820" s="24" t="n"/>
      <c r="O820" s="21" t="n"/>
      <c r="P820" s="24" t="n"/>
      <c r="Q820" s="32" t="n"/>
      <c r="R820" s="24" t="n"/>
      <c r="S820" s="21" t="n"/>
      <c r="T820" s="21" t="n"/>
      <c r="U820" s="21" t="n"/>
      <c r="V820" s="24" t="n"/>
      <c r="W820" s="25">
        <f>IF(K820="","",SUM($K$2:K820))</f>
        <v/>
      </c>
      <c r="X820" s="25">
        <f>IF(W820="","",MAX(0,MAX($W$2:W820)))</f>
        <v/>
      </c>
      <c r="Y820" s="25">
        <f>IF(W820="","",W820-X820)</f>
        <v/>
      </c>
      <c r="Z820" s="20">
        <f>IF(A820="","",CHOOSE(WEEKDAY(A820,2),"Mon","Tue","Wed","Thu","Fri","Sat","Sun"))</f>
        <v/>
      </c>
      <c r="AA820" s="26">
        <f>IF(A820="","",DATE(YEAR(A820),MONTH(A820),1))</f>
        <v/>
      </c>
    </row>
    <row r="821">
      <c r="A821" s="27" t="n"/>
      <c r="B821" s="28" t="n"/>
      <c r="C821" s="24" t="n"/>
      <c r="D821" s="24" t="n"/>
      <c r="E821" s="24" t="n"/>
      <c r="F821" s="29" t="n"/>
      <c r="G821" s="29" t="n"/>
      <c r="H821" s="29" t="n"/>
      <c r="I821" s="30" t="n"/>
      <c r="J821" s="31" t="n"/>
      <c r="K821" s="31" t="n"/>
      <c r="L821" s="19">
        <f>IF(OR(K821="",J821="",J821=0),"",K821/J821)</f>
        <v/>
      </c>
      <c r="M821" s="20">
        <f>IF(AND(A821="",C821=""),"",IF(N821="No","Skipped",IF(K821="","Active",IF(K821&gt;0,"Win",IF(K821&lt;0,"Loss","Breakeven")))))</f>
        <v/>
      </c>
      <c r="N821" s="24" t="n"/>
      <c r="O821" s="21" t="n"/>
      <c r="P821" s="24" t="n"/>
      <c r="Q821" s="32" t="n"/>
      <c r="R821" s="24" t="n"/>
      <c r="S821" s="21" t="n"/>
      <c r="T821" s="21" t="n"/>
      <c r="U821" s="21" t="n"/>
      <c r="V821" s="24" t="n"/>
      <c r="W821" s="25">
        <f>IF(K821="","",SUM($K$2:K821))</f>
        <v/>
      </c>
      <c r="X821" s="25">
        <f>IF(W821="","",MAX(0,MAX($W$2:W821)))</f>
        <v/>
      </c>
      <c r="Y821" s="25">
        <f>IF(W821="","",W821-X821)</f>
        <v/>
      </c>
      <c r="Z821" s="20">
        <f>IF(A821="","",CHOOSE(WEEKDAY(A821,2),"Mon","Tue","Wed","Thu","Fri","Sat","Sun"))</f>
        <v/>
      </c>
      <c r="AA821" s="26">
        <f>IF(A821="","",DATE(YEAR(A821),MONTH(A821),1))</f>
        <v/>
      </c>
    </row>
    <row r="822">
      <c r="A822" s="27" t="n"/>
      <c r="B822" s="28" t="n"/>
      <c r="C822" s="24" t="n"/>
      <c r="D822" s="24" t="n"/>
      <c r="E822" s="24" t="n"/>
      <c r="F822" s="29" t="n"/>
      <c r="G822" s="29" t="n"/>
      <c r="H822" s="29" t="n"/>
      <c r="I822" s="30" t="n"/>
      <c r="J822" s="31" t="n"/>
      <c r="K822" s="31" t="n"/>
      <c r="L822" s="19">
        <f>IF(OR(K822="",J822="",J822=0),"",K822/J822)</f>
        <v/>
      </c>
      <c r="M822" s="20">
        <f>IF(AND(A822="",C822=""),"",IF(N822="No","Skipped",IF(K822="","Active",IF(K822&gt;0,"Win",IF(K822&lt;0,"Loss","Breakeven")))))</f>
        <v/>
      </c>
      <c r="N822" s="24" t="n"/>
      <c r="O822" s="21" t="n"/>
      <c r="P822" s="24" t="n"/>
      <c r="Q822" s="32" t="n"/>
      <c r="R822" s="24" t="n"/>
      <c r="S822" s="21" t="n"/>
      <c r="T822" s="21" t="n"/>
      <c r="U822" s="21" t="n"/>
      <c r="V822" s="24" t="n"/>
      <c r="W822" s="25">
        <f>IF(K822="","",SUM($K$2:K822))</f>
        <v/>
      </c>
      <c r="X822" s="25">
        <f>IF(W822="","",MAX(0,MAX($W$2:W822)))</f>
        <v/>
      </c>
      <c r="Y822" s="25">
        <f>IF(W822="","",W822-X822)</f>
        <v/>
      </c>
      <c r="Z822" s="20">
        <f>IF(A822="","",CHOOSE(WEEKDAY(A822,2),"Mon","Tue","Wed","Thu","Fri","Sat","Sun"))</f>
        <v/>
      </c>
      <c r="AA822" s="26">
        <f>IF(A822="","",DATE(YEAR(A822),MONTH(A822),1))</f>
        <v/>
      </c>
    </row>
    <row r="823">
      <c r="A823" s="27" t="n"/>
      <c r="B823" s="28" t="n"/>
      <c r="C823" s="24" t="n"/>
      <c r="D823" s="24" t="n"/>
      <c r="E823" s="24" t="n"/>
      <c r="F823" s="29" t="n"/>
      <c r="G823" s="29" t="n"/>
      <c r="H823" s="29" t="n"/>
      <c r="I823" s="30" t="n"/>
      <c r="J823" s="31" t="n"/>
      <c r="K823" s="31" t="n"/>
      <c r="L823" s="19">
        <f>IF(OR(K823="",J823="",J823=0),"",K823/J823)</f>
        <v/>
      </c>
      <c r="M823" s="20">
        <f>IF(AND(A823="",C823=""),"",IF(N823="No","Skipped",IF(K823="","Active",IF(K823&gt;0,"Win",IF(K823&lt;0,"Loss","Breakeven")))))</f>
        <v/>
      </c>
      <c r="N823" s="24" t="n"/>
      <c r="O823" s="21" t="n"/>
      <c r="P823" s="24" t="n"/>
      <c r="Q823" s="32" t="n"/>
      <c r="R823" s="24" t="n"/>
      <c r="S823" s="21" t="n"/>
      <c r="T823" s="21" t="n"/>
      <c r="U823" s="21" t="n"/>
      <c r="V823" s="24" t="n"/>
      <c r="W823" s="25">
        <f>IF(K823="","",SUM($K$2:K823))</f>
        <v/>
      </c>
      <c r="X823" s="25">
        <f>IF(W823="","",MAX(0,MAX($W$2:W823)))</f>
        <v/>
      </c>
      <c r="Y823" s="25">
        <f>IF(W823="","",W823-X823)</f>
        <v/>
      </c>
      <c r="Z823" s="20">
        <f>IF(A823="","",CHOOSE(WEEKDAY(A823,2),"Mon","Tue","Wed","Thu","Fri","Sat","Sun"))</f>
        <v/>
      </c>
      <c r="AA823" s="26">
        <f>IF(A823="","",DATE(YEAR(A823),MONTH(A823),1))</f>
        <v/>
      </c>
    </row>
    <row r="824">
      <c r="A824" s="27" t="n"/>
      <c r="B824" s="28" t="n"/>
      <c r="C824" s="24" t="n"/>
      <c r="D824" s="24" t="n"/>
      <c r="E824" s="24" t="n"/>
      <c r="F824" s="29" t="n"/>
      <c r="G824" s="29" t="n"/>
      <c r="H824" s="29" t="n"/>
      <c r="I824" s="30" t="n"/>
      <c r="J824" s="31" t="n"/>
      <c r="K824" s="31" t="n"/>
      <c r="L824" s="19">
        <f>IF(OR(K824="",J824="",J824=0),"",K824/J824)</f>
        <v/>
      </c>
      <c r="M824" s="20">
        <f>IF(AND(A824="",C824=""),"",IF(N824="No","Skipped",IF(K824="","Active",IF(K824&gt;0,"Win",IF(K824&lt;0,"Loss","Breakeven")))))</f>
        <v/>
      </c>
      <c r="N824" s="24" t="n"/>
      <c r="O824" s="21" t="n"/>
      <c r="P824" s="24" t="n"/>
      <c r="Q824" s="32" t="n"/>
      <c r="R824" s="24" t="n"/>
      <c r="S824" s="21" t="n"/>
      <c r="T824" s="21" t="n"/>
      <c r="U824" s="21" t="n"/>
      <c r="V824" s="24" t="n"/>
      <c r="W824" s="25">
        <f>IF(K824="","",SUM($K$2:K824))</f>
        <v/>
      </c>
      <c r="X824" s="25">
        <f>IF(W824="","",MAX(0,MAX($W$2:W824)))</f>
        <v/>
      </c>
      <c r="Y824" s="25">
        <f>IF(W824="","",W824-X824)</f>
        <v/>
      </c>
      <c r="Z824" s="20">
        <f>IF(A824="","",CHOOSE(WEEKDAY(A824,2),"Mon","Tue","Wed","Thu","Fri","Sat","Sun"))</f>
        <v/>
      </c>
      <c r="AA824" s="26">
        <f>IF(A824="","",DATE(YEAR(A824),MONTH(A824),1))</f>
        <v/>
      </c>
    </row>
    <row r="825">
      <c r="A825" s="27" t="n"/>
      <c r="B825" s="28" t="n"/>
      <c r="C825" s="24" t="n"/>
      <c r="D825" s="24" t="n"/>
      <c r="E825" s="24" t="n"/>
      <c r="F825" s="29" t="n"/>
      <c r="G825" s="29" t="n"/>
      <c r="H825" s="29" t="n"/>
      <c r="I825" s="30" t="n"/>
      <c r="J825" s="31" t="n"/>
      <c r="K825" s="31" t="n"/>
      <c r="L825" s="19">
        <f>IF(OR(K825="",J825="",J825=0),"",K825/J825)</f>
        <v/>
      </c>
      <c r="M825" s="20">
        <f>IF(AND(A825="",C825=""),"",IF(N825="No","Skipped",IF(K825="","Active",IF(K825&gt;0,"Win",IF(K825&lt;0,"Loss","Breakeven")))))</f>
        <v/>
      </c>
      <c r="N825" s="24" t="n"/>
      <c r="O825" s="21" t="n"/>
      <c r="P825" s="24" t="n"/>
      <c r="Q825" s="32" t="n"/>
      <c r="R825" s="24" t="n"/>
      <c r="S825" s="21" t="n"/>
      <c r="T825" s="21" t="n"/>
      <c r="U825" s="21" t="n"/>
      <c r="V825" s="24" t="n"/>
      <c r="W825" s="25">
        <f>IF(K825="","",SUM($K$2:K825))</f>
        <v/>
      </c>
      <c r="X825" s="25">
        <f>IF(W825="","",MAX(0,MAX($W$2:W825)))</f>
        <v/>
      </c>
      <c r="Y825" s="25">
        <f>IF(W825="","",W825-X825)</f>
        <v/>
      </c>
      <c r="Z825" s="20">
        <f>IF(A825="","",CHOOSE(WEEKDAY(A825,2),"Mon","Tue","Wed","Thu","Fri","Sat","Sun"))</f>
        <v/>
      </c>
      <c r="AA825" s="26">
        <f>IF(A825="","",DATE(YEAR(A825),MONTH(A825),1))</f>
        <v/>
      </c>
    </row>
    <row r="826">
      <c r="A826" s="27" t="n"/>
      <c r="B826" s="28" t="n"/>
      <c r="C826" s="24" t="n"/>
      <c r="D826" s="24" t="n"/>
      <c r="E826" s="24" t="n"/>
      <c r="F826" s="29" t="n"/>
      <c r="G826" s="29" t="n"/>
      <c r="H826" s="29" t="n"/>
      <c r="I826" s="30" t="n"/>
      <c r="J826" s="31" t="n"/>
      <c r="K826" s="31" t="n"/>
      <c r="L826" s="19">
        <f>IF(OR(K826="",J826="",J826=0),"",K826/J826)</f>
        <v/>
      </c>
      <c r="M826" s="20">
        <f>IF(AND(A826="",C826=""),"",IF(N826="No","Skipped",IF(K826="","Active",IF(K826&gt;0,"Win",IF(K826&lt;0,"Loss","Breakeven")))))</f>
        <v/>
      </c>
      <c r="N826" s="24" t="n"/>
      <c r="O826" s="21" t="n"/>
      <c r="P826" s="24" t="n"/>
      <c r="Q826" s="32" t="n"/>
      <c r="R826" s="24" t="n"/>
      <c r="S826" s="21" t="n"/>
      <c r="T826" s="21" t="n"/>
      <c r="U826" s="21" t="n"/>
      <c r="V826" s="24" t="n"/>
      <c r="W826" s="25">
        <f>IF(K826="","",SUM($K$2:K826))</f>
        <v/>
      </c>
      <c r="X826" s="25">
        <f>IF(W826="","",MAX(0,MAX($W$2:W826)))</f>
        <v/>
      </c>
      <c r="Y826" s="25">
        <f>IF(W826="","",W826-X826)</f>
        <v/>
      </c>
      <c r="Z826" s="20">
        <f>IF(A826="","",CHOOSE(WEEKDAY(A826,2),"Mon","Tue","Wed","Thu","Fri","Sat","Sun"))</f>
        <v/>
      </c>
      <c r="AA826" s="26">
        <f>IF(A826="","",DATE(YEAR(A826),MONTH(A826),1))</f>
        <v/>
      </c>
    </row>
    <row r="827">
      <c r="A827" s="27" t="n"/>
      <c r="B827" s="28" t="n"/>
      <c r="C827" s="24" t="n"/>
      <c r="D827" s="24" t="n"/>
      <c r="E827" s="24" t="n"/>
      <c r="F827" s="29" t="n"/>
      <c r="G827" s="29" t="n"/>
      <c r="H827" s="29" t="n"/>
      <c r="I827" s="30" t="n"/>
      <c r="J827" s="31" t="n"/>
      <c r="K827" s="31" t="n"/>
      <c r="L827" s="19">
        <f>IF(OR(K827="",J827="",J827=0),"",K827/J827)</f>
        <v/>
      </c>
      <c r="M827" s="20">
        <f>IF(AND(A827="",C827=""),"",IF(N827="No","Skipped",IF(K827="","Active",IF(K827&gt;0,"Win",IF(K827&lt;0,"Loss","Breakeven")))))</f>
        <v/>
      </c>
      <c r="N827" s="24" t="n"/>
      <c r="O827" s="21" t="n"/>
      <c r="P827" s="24" t="n"/>
      <c r="Q827" s="32" t="n"/>
      <c r="R827" s="24" t="n"/>
      <c r="S827" s="21" t="n"/>
      <c r="T827" s="21" t="n"/>
      <c r="U827" s="21" t="n"/>
      <c r="V827" s="24" t="n"/>
      <c r="W827" s="25">
        <f>IF(K827="","",SUM($K$2:K827))</f>
        <v/>
      </c>
      <c r="X827" s="25">
        <f>IF(W827="","",MAX(0,MAX($W$2:W827)))</f>
        <v/>
      </c>
      <c r="Y827" s="25">
        <f>IF(W827="","",W827-X827)</f>
        <v/>
      </c>
      <c r="Z827" s="20">
        <f>IF(A827="","",CHOOSE(WEEKDAY(A827,2),"Mon","Tue","Wed","Thu","Fri","Sat","Sun"))</f>
        <v/>
      </c>
      <c r="AA827" s="26">
        <f>IF(A827="","",DATE(YEAR(A827),MONTH(A827),1))</f>
        <v/>
      </c>
    </row>
    <row r="828">
      <c r="A828" s="27" t="n"/>
      <c r="B828" s="28" t="n"/>
      <c r="C828" s="24" t="n"/>
      <c r="D828" s="24" t="n"/>
      <c r="E828" s="24" t="n"/>
      <c r="F828" s="29" t="n"/>
      <c r="G828" s="29" t="n"/>
      <c r="H828" s="29" t="n"/>
      <c r="I828" s="30" t="n"/>
      <c r="J828" s="31" t="n"/>
      <c r="K828" s="31" t="n"/>
      <c r="L828" s="19">
        <f>IF(OR(K828="",J828="",J828=0),"",K828/J828)</f>
        <v/>
      </c>
      <c r="M828" s="20">
        <f>IF(AND(A828="",C828=""),"",IF(N828="No","Skipped",IF(K828="","Active",IF(K828&gt;0,"Win",IF(K828&lt;0,"Loss","Breakeven")))))</f>
        <v/>
      </c>
      <c r="N828" s="24" t="n"/>
      <c r="O828" s="21" t="n"/>
      <c r="P828" s="24" t="n"/>
      <c r="Q828" s="32" t="n"/>
      <c r="R828" s="24" t="n"/>
      <c r="S828" s="21" t="n"/>
      <c r="T828" s="21" t="n"/>
      <c r="U828" s="21" t="n"/>
      <c r="V828" s="24" t="n"/>
      <c r="W828" s="25">
        <f>IF(K828="","",SUM($K$2:K828))</f>
        <v/>
      </c>
      <c r="X828" s="25">
        <f>IF(W828="","",MAX(0,MAX($W$2:W828)))</f>
        <v/>
      </c>
      <c r="Y828" s="25">
        <f>IF(W828="","",W828-X828)</f>
        <v/>
      </c>
      <c r="Z828" s="20">
        <f>IF(A828="","",CHOOSE(WEEKDAY(A828,2),"Mon","Tue","Wed","Thu","Fri","Sat","Sun"))</f>
        <v/>
      </c>
      <c r="AA828" s="26">
        <f>IF(A828="","",DATE(YEAR(A828),MONTH(A828),1))</f>
        <v/>
      </c>
    </row>
    <row r="829">
      <c r="A829" s="27" t="n"/>
      <c r="B829" s="28" t="n"/>
      <c r="C829" s="24" t="n"/>
      <c r="D829" s="24" t="n"/>
      <c r="E829" s="24" t="n"/>
      <c r="F829" s="29" t="n"/>
      <c r="G829" s="29" t="n"/>
      <c r="H829" s="29" t="n"/>
      <c r="I829" s="30" t="n"/>
      <c r="J829" s="31" t="n"/>
      <c r="K829" s="31" t="n"/>
      <c r="L829" s="19">
        <f>IF(OR(K829="",J829="",J829=0),"",K829/J829)</f>
        <v/>
      </c>
      <c r="M829" s="20">
        <f>IF(AND(A829="",C829=""),"",IF(N829="No","Skipped",IF(K829="","Active",IF(K829&gt;0,"Win",IF(K829&lt;0,"Loss","Breakeven")))))</f>
        <v/>
      </c>
      <c r="N829" s="24" t="n"/>
      <c r="O829" s="21" t="n"/>
      <c r="P829" s="24" t="n"/>
      <c r="Q829" s="32" t="n"/>
      <c r="R829" s="24" t="n"/>
      <c r="S829" s="21" t="n"/>
      <c r="T829" s="21" t="n"/>
      <c r="U829" s="21" t="n"/>
      <c r="V829" s="24" t="n"/>
      <c r="W829" s="25">
        <f>IF(K829="","",SUM($K$2:K829))</f>
        <v/>
      </c>
      <c r="X829" s="25">
        <f>IF(W829="","",MAX(0,MAX($W$2:W829)))</f>
        <v/>
      </c>
      <c r="Y829" s="25">
        <f>IF(W829="","",W829-X829)</f>
        <v/>
      </c>
      <c r="Z829" s="20">
        <f>IF(A829="","",CHOOSE(WEEKDAY(A829,2),"Mon","Tue","Wed","Thu","Fri","Sat","Sun"))</f>
        <v/>
      </c>
      <c r="AA829" s="26">
        <f>IF(A829="","",DATE(YEAR(A829),MONTH(A829),1))</f>
        <v/>
      </c>
    </row>
    <row r="830">
      <c r="A830" s="27" t="n"/>
      <c r="B830" s="28" t="n"/>
      <c r="C830" s="24" t="n"/>
      <c r="D830" s="24" t="n"/>
      <c r="E830" s="24" t="n"/>
      <c r="F830" s="29" t="n"/>
      <c r="G830" s="29" t="n"/>
      <c r="H830" s="29" t="n"/>
      <c r="I830" s="30" t="n"/>
      <c r="J830" s="31" t="n"/>
      <c r="K830" s="31" t="n"/>
      <c r="L830" s="19">
        <f>IF(OR(K830="",J830="",J830=0),"",K830/J830)</f>
        <v/>
      </c>
      <c r="M830" s="20">
        <f>IF(AND(A830="",C830=""),"",IF(N830="No","Skipped",IF(K830="","Active",IF(K830&gt;0,"Win",IF(K830&lt;0,"Loss","Breakeven")))))</f>
        <v/>
      </c>
      <c r="N830" s="24" t="n"/>
      <c r="O830" s="21" t="n"/>
      <c r="P830" s="24" t="n"/>
      <c r="Q830" s="32" t="n"/>
      <c r="R830" s="24" t="n"/>
      <c r="S830" s="21" t="n"/>
      <c r="T830" s="21" t="n"/>
      <c r="U830" s="21" t="n"/>
      <c r="V830" s="24" t="n"/>
      <c r="W830" s="25">
        <f>IF(K830="","",SUM($K$2:K830))</f>
        <v/>
      </c>
      <c r="X830" s="25">
        <f>IF(W830="","",MAX(0,MAX($W$2:W830)))</f>
        <v/>
      </c>
      <c r="Y830" s="25">
        <f>IF(W830="","",W830-X830)</f>
        <v/>
      </c>
      <c r="Z830" s="20">
        <f>IF(A830="","",CHOOSE(WEEKDAY(A830,2),"Mon","Tue","Wed","Thu","Fri","Sat","Sun"))</f>
        <v/>
      </c>
      <c r="AA830" s="26">
        <f>IF(A830="","",DATE(YEAR(A830),MONTH(A830),1))</f>
        <v/>
      </c>
    </row>
    <row r="831">
      <c r="A831" s="27" t="n"/>
      <c r="B831" s="28" t="n"/>
      <c r="C831" s="24" t="n"/>
      <c r="D831" s="24" t="n"/>
      <c r="E831" s="24" t="n"/>
      <c r="F831" s="29" t="n"/>
      <c r="G831" s="29" t="n"/>
      <c r="H831" s="29" t="n"/>
      <c r="I831" s="30" t="n"/>
      <c r="J831" s="31" t="n"/>
      <c r="K831" s="31" t="n"/>
      <c r="L831" s="19">
        <f>IF(OR(K831="",J831="",J831=0),"",K831/J831)</f>
        <v/>
      </c>
      <c r="M831" s="20">
        <f>IF(AND(A831="",C831=""),"",IF(N831="No","Skipped",IF(K831="","Active",IF(K831&gt;0,"Win",IF(K831&lt;0,"Loss","Breakeven")))))</f>
        <v/>
      </c>
      <c r="N831" s="24" t="n"/>
      <c r="O831" s="21" t="n"/>
      <c r="P831" s="24" t="n"/>
      <c r="Q831" s="32" t="n"/>
      <c r="R831" s="24" t="n"/>
      <c r="S831" s="21" t="n"/>
      <c r="T831" s="21" t="n"/>
      <c r="U831" s="21" t="n"/>
      <c r="V831" s="24" t="n"/>
      <c r="W831" s="25">
        <f>IF(K831="","",SUM($K$2:K831))</f>
        <v/>
      </c>
      <c r="X831" s="25">
        <f>IF(W831="","",MAX(0,MAX($W$2:W831)))</f>
        <v/>
      </c>
      <c r="Y831" s="25">
        <f>IF(W831="","",W831-X831)</f>
        <v/>
      </c>
      <c r="Z831" s="20">
        <f>IF(A831="","",CHOOSE(WEEKDAY(A831,2),"Mon","Tue","Wed","Thu","Fri","Sat","Sun"))</f>
        <v/>
      </c>
      <c r="AA831" s="26">
        <f>IF(A831="","",DATE(YEAR(A831),MONTH(A831),1))</f>
        <v/>
      </c>
    </row>
    <row r="832">
      <c r="A832" s="27" t="n"/>
      <c r="B832" s="28" t="n"/>
      <c r="C832" s="24" t="n"/>
      <c r="D832" s="24" t="n"/>
      <c r="E832" s="24" t="n"/>
      <c r="F832" s="29" t="n"/>
      <c r="G832" s="29" t="n"/>
      <c r="H832" s="29" t="n"/>
      <c r="I832" s="30" t="n"/>
      <c r="J832" s="31" t="n"/>
      <c r="K832" s="31" t="n"/>
      <c r="L832" s="19">
        <f>IF(OR(K832="",J832="",J832=0),"",K832/J832)</f>
        <v/>
      </c>
      <c r="M832" s="20">
        <f>IF(AND(A832="",C832=""),"",IF(N832="No","Skipped",IF(K832="","Active",IF(K832&gt;0,"Win",IF(K832&lt;0,"Loss","Breakeven")))))</f>
        <v/>
      </c>
      <c r="N832" s="24" t="n"/>
      <c r="O832" s="21" t="n"/>
      <c r="P832" s="24" t="n"/>
      <c r="Q832" s="32" t="n"/>
      <c r="R832" s="24" t="n"/>
      <c r="S832" s="21" t="n"/>
      <c r="T832" s="21" t="n"/>
      <c r="U832" s="21" t="n"/>
      <c r="V832" s="24" t="n"/>
      <c r="W832" s="25">
        <f>IF(K832="","",SUM($K$2:K832))</f>
        <v/>
      </c>
      <c r="X832" s="25">
        <f>IF(W832="","",MAX(0,MAX($W$2:W832)))</f>
        <v/>
      </c>
      <c r="Y832" s="25">
        <f>IF(W832="","",W832-X832)</f>
        <v/>
      </c>
      <c r="Z832" s="20">
        <f>IF(A832="","",CHOOSE(WEEKDAY(A832,2),"Mon","Tue","Wed","Thu","Fri","Sat","Sun"))</f>
        <v/>
      </c>
      <c r="AA832" s="26">
        <f>IF(A832="","",DATE(YEAR(A832),MONTH(A832),1))</f>
        <v/>
      </c>
    </row>
    <row r="833">
      <c r="A833" s="27" t="n"/>
      <c r="B833" s="28" t="n"/>
      <c r="C833" s="24" t="n"/>
      <c r="D833" s="24" t="n"/>
      <c r="E833" s="24" t="n"/>
      <c r="F833" s="29" t="n"/>
      <c r="G833" s="29" t="n"/>
      <c r="H833" s="29" t="n"/>
      <c r="I833" s="30" t="n"/>
      <c r="J833" s="31" t="n"/>
      <c r="K833" s="31" t="n"/>
      <c r="L833" s="19">
        <f>IF(OR(K833="",J833="",J833=0),"",K833/J833)</f>
        <v/>
      </c>
      <c r="M833" s="20">
        <f>IF(AND(A833="",C833=""),"",IF(N833="No","Skipped",IF(K833="","Active",IF(K833&gt;0,"Win",IF(K833&lt;0,"Loss","Breakeven")))))</f>
        <v/>
      </c>
      <c r="N833" s="24" t="n"/>
      <c r="O833" s="21" t="n"/>
      <c r="P833" s="24" t="n"/>
      <c r="Q833" s="32" t="n"/>
      <c r="R833" s="24" t="n"/>
      <c r="S833" s="21" t="n"/>
      <c r="T833" s="21" t="n"/>
      <c r="U833" s="21" t="n"/>
      <c r="V833" s="24" t="n"/>
      <c r="W833" s="25">
        <f>IF(K833="","",SUM($K$2:K833))</f>
        <v/>
      </c>
      <c r="X833" s="25">
        <f>IF(W833="","",MAX(0,MAX($W$2:W833)))</f>
        <v/>
      </c>
      <c r="Y833" s="25">
        <f>IF(W833="","",W833-X833)</f>
        <v/>
      </c>
      <c r="Z833" s="20">
        <f>IF(A833="","",CHOOSE(WEEKDAY(A833,2),"Mon","Tue","Wed","Thu","Fri","Sat","Sun"))</f>
        <v/>
      </c>
      <c r="AA833" s="26">
        <f>IF(A833="","",DATE(YEAR(A833),MONTH(A833),1))</f>
        <v/>
      </c>
    </row>
    <row r="834">
      <c r="A834" s="27" t="n"/>
      <c r="B834" s="28" t="n"/>
      <c r="C834" s="24" t="n"/>
      <c r="D834" s="24" t="n"/>
      <c r="E834" s="24" t="n"/>
      <c r="F834" s="29" t="n"/>
      <c r="G834" s="29" t="n"/>
      <c r="H834" s="29" t="n"/>
      <c r="I834" s="30" t="n"/>
      <c r="J834" s="31" t="n"/>
      <c r="K834" s="31" t="n"/>
      <c r="L834" s="19">
        <f>IF(OR(K834="",J834="",J834=0),"",K834/J834)</f>
        <v/>
      </c>
      <c r="M834" s="20">
        <f>IF(AND(A834="",C834=""),"",IF(N834="No","Skipped",IF(K834="","Active",IF(K834&gt;0,"Win",IF(K834&lt;0,"Loss","Breakeven")))))</f>
        <v/>
      </c>
      <c r="N834" s="24" t="n"/>
      <c r="O834" s="21" t="n"/>
      <c r="P834" s="24" t="n"/>
      <c r="Q834" s="32" t="n"/>
      <c r="R834" s="24" t="n"/>
      <c r="S834" s="21" t="n"/>
      <c r="T834" s="21" t="n"/>
      <c r="U834" s="21" t="n"/>
      <c r="V834" s="24" t="n"/>
      <c r="W834" s="25">
        <f>IF(K834="","",SUM($K$2:K834))</f>
        <v/>
      </c>
      <c r="X834" s="25">
        <f>IF(W834="","",MAX(0,MAX($W$2:W834)))</f>
        <v/>
      </c>
      <c r="Y834" s="25">
        <f>IF(W834="","",W834-X834)</f>
        <v/>
      </c>
      <c r="Z834" s="20">
        <f>IF(A834="","",CHOOSE(WEEKDAY(A834,2),"Mon","Tue","Wed","Thu","Fri","Sat","Sun"))</f>
        <v/>
      </c>
      <c r="AA834" s="26">
        <f>IF(A834="","",DATE(YEAR(A834),MONTH(A834),1))</f>
        <v/>
      </c>
    </row>
    <row r="835">
      <c r="A835" s="27" t="n"/>
      <c r="B835" s="28" t="n"/>
      <c r="C835" s="24" t="n"/>
      <c r="D835" s="24" t="n"/>
      <c r="E835" s="24" t="n"/>
      <c r="F835" s="29" t="n"/>
      <c r="G835" s="29" t="n"/>
      <c r="H835" s="29" t="n"/>
      <c r="I835" s="30" t="n"/>
      <c r="J835" s="31" t="n"/>
      <c r="K835" s="31" t="n"/>
      <c r="L835" s="19">
        <f>IF(OR(K835="",J835="",J835=0),"",K835/J835)</f>
        <v/>
      </c>
      <c r="M835" s="20">
        <f>IF(AND(A835="",C835=""),"",IF(N835="No","Skipped",IF(K835="","Active",IF(K835&gt;0,"Win",IF(K835&lt;0,"Loss","Breakeven")))))</f>
        <v/>
      </c>
      <c r="N835" s="24" t="n"/>
      <c r="O835" s="21" t="n"/>
      <c r="P835" s="24" t="n"/>
      <c r="Q835" s="32" t="n"/>
      <c r="R835" s="24" t="n"/>
      <c r="S835" s="21" t="n"/>
      <c r="T835" s="21" t="n"/>
      <c r="U835" s="21" t="n"/>
      <c r="V835" s="24" t="n"/>
      <c r="W835" s="25">
        <f>IF(K835="","",SUM($K$2:K835))</f>
        <v/>
      </c>
      <c r="X835" s="25">
        <f>IF(W835="","",MAX(0,MAX($W$2:W835)))</f>
        <v/>
      </c>
      <c r="Y835" s="25">
        <f>IF(W835="","",W835-X835)</f>
        <v/>
      </c>
      <c r="Z835" s="20">
        <f>IF(A835="","",CHOOSE(WEEKDAY(A835,2),"Mon","Tue","Wed","Thu","Fri","Sat","Sun"))</f>
        <v/>
      </c>
      <c r="AA835" s="26">
        <f>IF(A835="","",DATE(YEAR(A835),MONTH(A835),1))</f>
        <v/>
      </c>
    </row>
    <row r="836">
      <c r="A836" s="27" t="n"/>
      <c r="B836" s="28" t="n"/>
      <c r="C836" s="24" t="n"/>
      <c r="D836" s="24" t="n"/>
      <c r="E836" s="24" t="n"/>
      <c r="F836" s="29" t="n"/>
      <c r="G836" s="29" t="n"/>
      <c r="H836" s="29" t="n"/>
      <c r="I836" s="30" t="n"/>
      <c r="J836" s="31" t="n"/>
      <c r="K836" s="31" t="n"/>
      <c r="L836" s="19">
        <f>IF(OR(K836="",J836="",J836=0),"",K836/J836)</f>
        <v/>
      </c>
      <c r="M836" s="20">
        <f>IF(AND(A836="",C836=""),"",IF(N836="No","Skipped",IF(K836="","Active",IF(K836&gt;0,"Win",IF(K836&lt;0,"Loss","Breakeven")))))</f>
        <v/>
      </c>
      <c r="N836" s="24" t="n"/>
      <c r="O836" s="21" t="n"/>
      <c r="P836" s="24" t="n"/>
      <c r="Q836" s="32" t="n"/>
      <c r="R836" s="24" t="n"/>
      <c r="S836" s="21" t="n"/>
      <c r="T836" s="21" t="n"/>
      <c r="U836" s="21" t="n"/>
      <c r="V836" s="24" t="n"/>
      <c r="W836" s="25">
        <f>IF(K836="","",SUM($K$2:K836))</f>
        <v/>
      </c>
      <c r="X836" s="25">
        <f>IF(W836="","",MAX(0,MAX($W$2:W836)))</f>
        <v/>
      </c>
      <c r="Y836" s="25">
        <f>IF(W836="","",W836-X836)</f>
        <v/>
      </c>
      <c r="Z836" s="20">
        <f>IF(A836="","",CHOOSE(WEEKDAY(A836,2),"Mon","Tue","Wed","Thu","Fri","Sat","Sun"))</f>
        <v/>
      </c>
      <c r="AA836" s="26">
        <f>IF(A836="","",DATE(YEAR(A836),MONTH(A836),1))</f>
        <v/>
      </c>
    </row>
    <row r="837">
      <c r="A837" s="27" t="n"/>
      <c r="B837" s="28" t="n"/>
      <c r="C837" s="24" t="n"/>
      <c r="D837" s="24" t="n"/>
      <c r="E837" s="24" t="n"/>
      <c r="F837" s="29" t="n"/>
      <c r="G837" s="29" t="n"/>
      <c r="H837" s="29" t="n"/>
      <c r="I837" s="30" t="n"/>
      <c r="J837" s="31" t="n"/>
      <c r="K837" s="31" t="n"/>
      <c r="L837" s="19">
        <f>IF(OR(K837="",J837="",J837=0),"",K837/J837)</f>
        <v/>
      </c>
      <c r="M837" s="20">
        <f>IF(AND(A837="",C837=""),"",IF(N837="No","Skipped",IF(K837="","Active",IF(K837&gt;0,"Win",IF(K837&lt;0,"Loss","Breakeven")))))</f>
        <v/>
      </c>
      <c r="N837" s="24" t="n"/>
      <c r="O837" s="21" t="n"/>
      <c r="P837" s="24" t="n"/>
      <c r="Q837" s="32" t="n"/>
      <c r="R837" s="24" t="n"/>
      <c r="S837" s="21" t="n"/>
      <c r="T837" s="21" t="n"/>
      <c r="U837" s="21" t="n"/>
      <c r="V837" s="24" t="n"/>
      <c r="W837" s="25">
        <f>IF(K837="","",SUM($K$2:K837))</f>
        <v/>
      </c>
      <c r="X837" s="25">
        <f>IF(W837="","",MAX(0,MAX($W$2:W837)))</f>
        <v/>
      </c>
      <c r="Y837" s="25">
        <f>IF(W837="","",W837-X837)</f>
        <v/>
      </c>
      <c r="Z837" s="20">
        <f>IF(A837="","",CHOOSE(WEEKDAY(A837,2),"Mon","Tue","Wed","Thu","Fri","Sat","Sun"))</f>
        <v/>
      </c>
      <c r="AA837" s="26">
        <f>IF(A837="","",DATE(YEAR(A837),MONTH(A837),1))</f>
        <v/>
      </c>
    </row>
    <row r="838">
      <c r="A838" s="27" t="n"/>
      <c r="B838" s="28" t="n"/>
      <c r="C838" s="24" t="n"/>
      <c r="D838" s="24" t="n"/>
      <c r="E838" s="24" t="n"/>
      <c r="F838" s="29" t="n"/>
      <c r="G838" s="29" t="n"/>
      <c r="H838" s="29" t="n"/>
      <c r="I838" s="30" t="n"/>
      <c r="J838" s="31" t="n"/>
      <c r="K838" s="31" t="n"/>
      <c r="L838" s="19">
        <f>IF(OR(K838="",J838="",J838=0),"",K838/J838)</f>
        <v/>
      </c>
      <c r="M838" s="20">
        <f>IF(AND(A838="",C838=""),"",IF(N838="No","Skipped",IF(K838="","Active",IF(K838&gt;0,"Win",IF(K838&lt;0,"Loss","Breakeven")))))</f>
        <v/>
      </c>
      <c r="N838" s="24" t="n"/>
      <c r="O838" s="21" t="n"/>
      <c r="P838" s="24" t="n"/>
      <c r="Q838" s="32" t="n"/>
      <c r="R838" s="24" t="n"/>
      <c r="S838" s="21" t="n"/>
      <c r="T838" s="21" t="n"/>
      <c r="U838" s="21" t="n"/>
      <c r="V838" s="24" t="n"/>
      <c r="W838" s="25">
        <f>IF(K838="","",SUM($K$2:K838))</f>
        <v/>
      </c>
      <c r="X838" s="25">
        <f>IF(W838="","",MAX(0,MAX($W$2:W838)))</f>
        <v/>
      </c>
      <c r="Y838" s="25">
        <f>IF(W838="","",W838-X838)</f>
        <v/>
      </c>
      <c r="Z838" s="20">
        <f>IF(A838="","",CHOOSE(WEEKDAY(A838,2),"Mon","Tue","Wed","Thu","Fri","Sat","Sun"))</f>
        <v/>
      </c>
      <c r="AA838" s="26">
        <f>IF(A838="","",DATE(YEAR(A838),MONTH(A838),1))</f>
        <v/>
      </c>
    </row>
    <row r="839">
      <c r="A839" s="27" t="n"/>
      <c r="B839" s="28" t="n"/>
      <c r="C839" s="24" t="n"/>
      <c r="D839" s="24" t="n"/>
      <c r="E839" s="24" t="n"/>
      <c r="F839" s="29" t="n"/>
      <c r="G839" s="29" t="n"/>
      <c r="H839" s="29" t="n"/>
      <c r="I839" s="30" t="n"/>
      <c r="J839" s="31" t="n"/>
      <c r="K839" s="31" t="n"/>
      <c r="L839" s="19">
        <f>IF(OR(K839="",J839="",J839=0),"",K839/J839)</f>
        <v/>
      </c>
      <c r="M839" s="20">
        <f>IF(AND(A839="",C839=""),"",IF(N839="No","Skipped",IF(K839="","Active",IF(K839&gt;0,"Win",IF(K839&lt;0,"Loss","Breakeven")))))</f>
        <v/>
      </c>
      <c r="N839" s="24" t="n"/>
      <c r="O839" s="21" t="n"/>
      <c r="P839" s="24" t="n"/>
      <c r="Q839" s="32" t="n"/>
      <c r="R839" s="24" t="n"/>
      <c r="S839" s="21" t="n"/>
      <c r="T839" s="21" t="n"/>
      <c r="U839" s="21" t="n"/>
      <c r="V839" s="24" t="n"/>
      <c r="W839" s="25">
        <f>IF(K839="","",SUM($K$2:K839))</f>
        <v/>
      </c>
      <c r="X839" s="25">
        <f>IF(W839="","",MAX(0,MAX($W$2:W839)))</f>
        <v/>
      </c>
      <c r="Y839" s="25">
        <f>IF(W839="","",W839-X839)</f>
        <v/>
      </c>
      <c r="Z839" s="20">
        <f>IF(A839="","",CHOOSE(WEEKDAY(A839,2),"Mon","Tue","Wed","Thu","Fri","Sat","Sun"))</f>
        <v/>
      </c>
      <c r="AA839" s="26">
        <f>IF(A839="","",DATE(YEAR(A839),MONTH(A839),1))</f>
        <v/>
      </c>
    </row>
    <row r="840">
      <c r="A840" s="27" t="n"/>
      <c r="B840" s="28" t="n"/>
      <c r="C840" s="24" t="n"/>
      <c r="D840" s="24" t="n"/>
      <c r="E840" s="24" t="n"/>
      <c r="F840" s="29" t="n"/>
      <c r="G840" s="29" t="n"/>
      <c r="H840" s="29" t="n"/>
      <c r="I840" s="30" t="n"/>
      <c r="J840" s="31" t="n"/>
      <c r="K840" s="31" t="n"/>
      <c r="L840" s="19">
        <f>IF(OR(K840="",J840="",J840=0),"",K840/J840)</f>
        <v/>
      </c>
      <c r="M840" s="20">
        <f>IF(AND(A840="",C840=""),"",IF(N840="No","Skipped",IF(K840="","Active",IF(K840&gt;0,"Win",IF(K840&lt;0,"Loss","Breakeven")))))</f>
        <v/>
      </c>
      <c r="N840" s="24" t="n"/>
      <c r="O840" s="21" t="n"/>
      <c r="P840" s="24" t="n"/>
      <c r="Q840" s="32" t="n"/>
      <c r="R840" s="24" t="n"/>
      <c r="S840" s="21" t="n"/>
      <c r="T840" s="21" t="n"/>
      <c r="U840" s="21" t="n"/>
      <c r="V840" s="24" t="n"/>
      <c r="W840" s="25">
        <f>IF(K840="","",SUM($K$2:K840))</f>
        <v/>
      </c>
      <c r="X840" s="25">
        <f>IF(W840="","",MAX(0,MAX($W$2:W840)))</f>
        <v/>
      </c>
      <c r="Y840" s="25">
        <f>IF(W840="","",W840-X840)</f>
        <v/>
      </c>
      <c r="Z840" s="20">
        <f>IF(A840="","",CHOOSE(WEEKDAY(A840,2),"Mon","Tue","Wed","Thu","Fri","Sat","Sun"))</f>
        <v/>
      </c>
      <c r="AA840" s="26">
        <f>IF(A840="","",DATE(YEAR(A840),MONTH(A840),1))</f>
        <v/>
      </c>
    </row>
    <row r="841">
      <c r="A841" s="27" t="n"/>
      <c r="B841" s="28" t="n"/>
      <c r="C841" s="24" t="n"/>
      <c r="D841" s="24" t="n"/>
      <c r="E841" s="24" t="n"/>
      <c r="F841" s="29" t="n"/>
      <c r="G841" s="29" t="n"/>
      <c r="H841" s="29" t="n"/>
      <c r="I841" s="30" t="n"/>
      <c r="J841" s="31" t="n"/>
      <c r="K841" s="31" t="n"/>
      <c r="L841" s="19">
        <f>IF(OR(K841="",J841="",J841=0),"",K841/J841)</f>
        <v/>
      </c>
      <c r="M841" s="20">
        <f>IF(AND(A841="",C841=""),"",IF(N841="No","Skipped",IF(K841="","Active",IF(K841&gt;0,"Win",IF(K841&lt;0,"Loss","Breakeven")))))</f>
        <v/>
      </c>
      <c r="N841" s="24" t="n"/>
      <c r="O841" s="21" t="n"/>
      <c r="P841" s="24" t="n"/>
      <c r="Q841" s="32" t="n"/>
      <c r="R841" s="24" t="n"/>
      <c r="S841" s="21" t="n"/>
      <c r="T841" s="21" t="n"/>
      <c r="U841" s="21" t="n"/>
      <c r="V841" s="24" t="n"/>
      <c r="W841" s="25">
        <f>IF(K841="","",SUM($K$2:K841))</f>
        <v/>
      </c>
      <c r="X841" s="25">
        <f>IF(W841="","",MAX(0,MAX($W$2:W841)))</f>
        <v/>
      </c>
      <c r="Y841" s="25">
        <f>IF(W841="","",W841-X841)</f>
        <v/>
      </c>
      <c r="Z841" s="20">
        <f>IF(A841="","",CHOOSE(WEEKDAY(A841,2),"Mon","Tue","Wed","Thu","Fri","Sat","Sun"))</f>
        <v/>
      </c>
      <c r="AA841" s="26">
        <f>IF(A841="","",DATE(YEAR(A841),MONTH(A841),1))</f>
        <v/>
      </c>
    </row>
    <row r="842">
      <c r="A842" s="27" t="n"/>
      <c r="B842" s="28" t="n"/>
      <c r="C842" s="24" t="n"/>
      <c r="D842" s="24" t="n"/>
      <c r="E842" s="24" t="n"/>
      <c r="F842" s="29" t="n"/>
      <c r="G842" s="29" t="n"/>
      <c r="H842" s="29" t="n"/>
      <c r="I842" s="30" t="n"/>
      <c r="J842" s="31" t="n"/>
      <c r="K842" s="31" t="n"/>
      <c r="L842" s="19">
        <f>IF(OR(K842="",J842="",J842=0),"",K842/J842)</f>
        <v/>
      </c>
      <c r="M842" s="20">
        <f>IF(AND(A842="",C842=""),"",IF(N842="No","Skipped",IF(K842="","Active",IF(K842&gt;0,"Win",IF(K842&lt;0,"Loss","Breakeven")))))</f>
        <v/>
      </c>
      <c r="N842" s="24" t="n"/>
      <c r="O842" s="21" t="n"/>
      <c r="P842" s="24" t="n"/>
      <c r="Q842" s="32" t="n"/>
      <c r="R842" s="24" t="n"/>
      <c r="S842" s="21" t="n"/>
      <c r="T842" s="21" t="n"/>
      <c r="U842" s="21" t="n"/>
      <c r="V842" s="24" t="n"/>
      <c r="W842" s="25">
        <f>IF(K842="","",SUM($K$2:K842))</f>
        <v/>
      </c>
      <c r="X842" s="25">
        <f>IF(W842="","",MAX(0,MAX($W$2:W842)))</f>
        <v/>
      </c>
      <c r="Y842" s="25">
        <f>IF(W842="","",W842-X842)</f>
        <v/>
      </c>
      <c r="Z842" s="20">
        <f>IF(A842="","",CHOOSE(WEEKDAY(A842,2),"Mon","Tue","Wed","Thu","Fri","Sat","Sun"))</f>
        <v/>
      </c>
      <c r="AA842" s="26">
        <f>IF(A842="","",DATE(YEAR(A842),MONTH(A842),1))</f>
        <v/>
      </c>
    </row>
    <row r="843">
      <c r="A843" s="27" t="n"/>
      <c r="B843" s="28" t="n"/>
      <c r="C843" s="24" t="n"/>
      <c r="D843" s="24" t="n"/>
      <c r="E843" s="24" t="n"/>
      <c r="F843" s="29" t="n"/>
      <c r="G843" s="29" t="n"/>
      <c r="H843" s="29" t="n"/>
      <c r="I843" s="30" t="n"/>
      <c r="J843" s="31" t="n"/>
      <c r="K843" s="31" t="n"/>
      <c r="L843" s="19">
        <f>IF(OR(K843="",J843="",J843=0),"",K843/J843)</f>
        <v/>
      </c>
      <c r="M843" s="20">
        <f>IF(AND(A843="",C843=""),"",IF(N843="No","Skipped",IF(K843="","Active",IF(K843&gt;0,"Win",IF(K843&lt;0,"Loss","Breakeven")))))</f>
        <v/>
      </c>
      <c r="N843" s="24" t="n"/>
      <c r="O843" s="21" t="n"/>
      <c r="P843" s="24" t="n"/>
      <c r="Q843" s="32" t="n"/>
      <c r="R843" s="24" t="n"/>
      <c r="S843" s="21" t="n"/>
      <c r="T843" s="21" t="n"/>
      <c r="U843" s="21" t="n"/>
      <c r="V843" s="24" t="n"/>
      <c r="W843" s="25">
        <f>IF(K843="","",SUM($K$2:K843))</f>
        <v/>
      </c>
      <c r="X843" s="25">
        <f>IF(W843="","",MAX(0,MAX($W$2:W843)))</f>
        <v/>
      </c>
      <c r="Y843" s="25">
        <f>IF(W843="","",W843-X843)</f>
        <v/>
      </c>
      <c r="Z843" s="20">
        <f>IF(A843="","",CHOOSE(WEEKDAY(A843,2),"Mon","Tue","Wed","Thu","Fri","Sat","Sun"))</f>
        <v/>
      </c>
      <c r="AA843" s="26">
        <f>IF(A843="","",DATE(YEAR(A843),MONTH(A843),1))</f>
        <v/>
      </c>
    </row>
    <row r="844">
      <c r="A844" s="27" t="n"/>
      <c r="B844" s="28" t="n"/>
      <c r="C844" s="24" t="n"/>
      <c r="D844" s="24" t="n"/>
      <c r="E844" s="24" t="n"/>
      <c r="F844" s="29" t="n"/>
      <c r="G844" s="29" t="n"/>
      <c r="H844" s="29" t="n"/>
      <c r="I844" s="30" t="n"/>
      <c r="J844" s="31" t="n"/>
      <c r="K844" s="31" t="n"/>
      <c r="L844" s="19">
        <f>IF(OR(K844="",J844="",J844=0),"",K844/J844)</f>
        <v/>
      </c>
      <c r="M844" s="20">
        <f>IF(AND(A844="",C844=""),"",IF(N844="No","Skipped",IF(K844="","Active",IF(K844&gt;0,"Win",IF(K844&lt;0,"Loss","Breakeven")))))</f>
        <v/>
      </c>
      <c r="N844" s="24" t="n"/>
      <c r="O844" s="21" t="n"/>
      <c r="P844" s="24" t="n"/>
      <c r="Q844" s="32" t="n"/>
      <c r="R844" s="24" t="n"/>
      <c r="S844" s="21" t="n"/>
      <c r="T844" s="21" t="n"/>
      <c r="U844" s="21" t="n"/>
      <c r="V844" s="24" t="n"/>
      <c r="W844" s="25">
        <f>IF(K844="","",SUM($K$2:K844))</f>
        <v/>
      </c>
      <c r="X844" s="25">
        <f>IF(W844="","",MAX(0,MAX($W$2:W844)))</f>
        <v/>
      </c>
      <c r="Y844" s="25">
        <f>IF(W844="","",W844-X844)</f>
        <v/>
      </c>
      <c r="Z844" s="20">
        <f>IF(A844="","",CHOOSE(WEEKDAY(A844,2),"Mon","Tue","Wed","Thu","Fri","Sat","Sun"))</f>
        <v/>
      </c>
      <c r="AA844" s="26">
        <f>IF(A844="","",DATE(YEAR(A844),MONTH(A844),1))</f>
        <v/>
      </c>
    </row>
    <row r="845">
      <c r="A845" s="27" t="n"/>
      <c r="B845" s="28" t="n"/>
      <c r="C845" s="24" t="n"/>
      <c r="D845" s="24" t="n"/>
      <c r="E845" s="24" t="n"/>
      <c r="F845" s="29" t="n"/>
      <c r="G845" s="29" t="n"/>
      <c r="H845" s="29" t="n"/>
      <c r="I845" s="30" t="n"/>
      <c r="J845" s="31" t="n"/>
      <c r="K845" s="31" t="n"/>
      <c r="L845" s="19">
        <f>IF(OR(K845="",J845="",J845=0),"",K845/J845)</f>
        <v/>
      </c>
      <c r="M845" s="20">
        <f>IF(AND(A845="",C845=""),"",IF(N845="No","Skipped",IF(K845="","Active",IF(K845&gt;0,"Win",IF(K845&lt;0,"Loss","Breakeven")))))</f>
        <v/>
      </c>
      <c r="N845" s="24" t="n"/>
      <c r="O845" s="21" t="n"/>
      <c r="P845" s="24" t="n"/>
      <c r="Q845" s="32" t="n"/>
      <c r="R845" s="24" t="n"/>
      <c r="S845" s="21" t="n"/>
      <c r="T845" s="21" t="n"/>
      <c r="U845" s="21" t="n"/>
      <c r="V845" s="24" t="n"/>
      <c r="W845" s="25">
        <f>IF(K845="","",SUM($K$2:K845))</f>
        <v/>
      </c>
      <c r="X845" s="25">
        <f>IF(W845="","",MAX(0,MAX($W$2:W845)))</f>
        <v/>
      </c>
      <c r="Y845" s="25">
        <f>IF(W845="","",W845-X845)</f>
        <v/>
      </c>
      <c r="Z845" s="20">
        <f>IF(A845="","",CHOOSE(WEEKDAY(A845,2),"Mon","Tue","Wed","Thu","Fri","Sat","Sun"))</f>
        <v/>
      </c>
      <c r="AA845" s="26">
        <f>IF(A845="","",DATE(YEAR(A845),MONTH(A845),1))</f>
        <v/>
      </c>
    </row>
    <row r="846">
      <c r="A846" s="27" t="n"/>
      <c r="B846" s="28" t="n"/>
      <c r="C846" s="24" t="n"/>
      <c r="D846" s="24" t="n"/>
      <c r="E846" s="24" t="n"/>
      <c r="F846" s="29" t="n"/>
      <c r="G846" s="29" t="n"/>
      <c r="H846" s="29" t="n"/>
      <c r="I846" s="30" t="n"/>
      <c r="J846" s="31" t="n"/>
      <c r="K846" s="31" t="n"/>
      <c r="L846" s="19">
        <f>IF(OR(K846="",J846="",J846=0),"",K846/J846)</f>
        <v/>
      </c>
      <c r="M846" s="20">
        <f>IF(AND(A846="",C846=""),"",IF(N846="No","Skipped",IF(K846="","Active",IF(K846&gt;0,"Win",IF(K846&lt;0,"Loss","Breakeven")))))</f>
        <v/>
      </c>
      <c r="N846" s="24" t="n"/>
      <c r="O846" s="21" t="n"/>
      <c r="P846" s="24" t="n"/>
      <c r="Q846" s="32" t="n"/>
      <c r="R846" s="24" t="n"/>
      <c r="S846" s="21" t="n"/>
      <c r="T846" s="21" t="n"/>
      <c r="U846" s="21" t="n"/>
      <c r="V846" s="24" t="n"/>
      <c r="W846" s="25">
        <f>IF(K846="","",SUM($K$2:K846))</f>
        <v/>
      </c>
      <c r="X846" s="25">
        <f>IF(W846="","",MAX(0,MAX($W$2:W846)))</f>
        <v/>
      </c>
      <c r="Y846" s="25">
        <f>IF(W846="","",W846-X846)</f>
        <v/>
      </c>
      <c r="Z846" s="20">
        <f>IF(A846="","",CHOOSE(WEEKDAY(A846,2),"Mon","Tue","Wed","Thu","Fri","Sat","Sun"))</f>
        <v/>
      </c>
      <c r="AA846" s="26">
        <f>IF(A846="","",DATE(YEAR(A846),MONTH(A846),1))</f>
        <v/>
      </c>
    </row>
    <row r="847">
      <c r="A847" s="27" t="n"/>
      <c r="B847" s="28" t="n"/>
      <c r="C847" s="24" t="n"/>
      <c r="D847" s="24" t="n"/>
      <c r="E847" s="24" t="n"/>
      <c r="F847" s="29" t="n"/>
      <c r="G847" s="29" t="n"/>
      <c r="H847" s="29" t="n"/>
      <c r="I847" s="30" t="n"/>
      <c r="J847" s="31" t="n"/>
      <c r="K847" s="31" t="n"/>
      <c r="L847" s="19">
        <f>IF(OR(K847="",J847="",J847=0),"",K847/J847)</f>
        <v/>
      </c>
      <c r="M847" s="20">
        <f>IF(AND(A847="",C847=""),"",IF(N847="No","Skipped",IF(K847="","Active",IF(K847&gt;0,"Win",IF(K847&lt;0,"Loss","Breakeven")))))</f>
        <v/>
      </c>
      <c r="N847" s="24" t="n"/>
      <c r="O847" s="21" t="n"/>
      <c r="P847" s="24" t="n"/>
      <c r="Q847" s="32" t="n"/>
      <c r="R847" s="24" t="n"/>
      <c r="S847" s="21" t="n"/>
      <c r="T847" s="21" t="n"/>
      <c r="U847" s="21" t="n"/>
      <c r="V847" s="24" t="n"/>
      <c r="W847" s="25">
        <f>IF(K847="","",SUM($K$2:K847))</f>
        <v/>
      </c>
      <c r="X847" s="25">
        <f>IF(W847="","",MAX(0,MAX($W$2:W847)))</f>
        <v/>
      </c>
      <c r="Y847" s="25">
        <f>IF(W847="","",W847-X847)</f>
        <v/>
      </c>
      <c r="Z847" s="20">
        <f>IF(A847="","",CHOOSE(WEEKDAY(A847,2),"Mon","Tue","Wed","Thu","Fri","Sat","Sun"))</f>
        <v/>
      </c>
      <c r="AA847" s="26">
        <f>IF(A847="","",DATE(YEAR(A847),MONTH(A847),1))</f>
        <v/>
      </c>
    </row>
    <row r="848">
      <c r="A848" s="27" t="n"/>
      <c r="B848" s="28" t="n"/>
      <c r="C848" s="24" t="n"/>
      <c r="D848" s="24" t="n"/>
      <c r="E848" s="24" t="n"/>
      <c r="F848" s="29" t="n"/>
      <c r="G848" s="29" t="n"/>
      <c r="H848" s="29" t="n"/>
      <c r="I848" s="30" t="n"/>
      <c r="J848" s="31" t="n"/>
      <c r="K848" s="31" t="n"/>
      <c r="L848" s="19">
        <f>IF(OR(K848="",J848="",J848=0),"",K848/J848)</f>
        <v/>
      </c>
      <c r="M848" s="20">
        <f>IF(AND(A848="",C848=""),"",IF(N848="No","Skipped",IF(K848="","Active",IF(K848&gt;0,"Win",IF(K848&lt;0,"Loss","Breakeven")))))</f>
        <v/>
      </c>
      <c r="N848" s="24" t="n"/>
      <c r="O848" s="21" t="n"/>
      <c r="P848" s="24" t="n"/>
      <c r="Q848" s="32" t="n"/>
      <c r="R848" s="24" t="n"/>
      <c r="S848" s="21" t="n"/>
      <c r="T848" s="21" t="n"/>
      <c r="U848" s="21" t="n"/>
      <c r="V848" s="24" t="n"/>
      <c r="W848" s="25">
        <f>IF(K848="","",SUM($K$2:K848))</f>
        <v/>
      </c>
      <c r="X848" s="25">
        <f>IF(W848="","",MAX(0,MAX($W$2:W848)))</f>
        <v/>
      </c>
      <c r="Y848" s="25">
        <f>IF(W848="","",W848-X848)</f>
        <v/>
      </c>
      <c r="Z848" s="20">
        <f>IF(A848="","",CHOOSE(WEEKDAY(A848,2),"Mon","Tue","Wed","Thu","Fri","Sat","Sun"))</f>
        <v/>
      </c>
      <c r="AA848" s="26">
        <f>IF(A848="","",DATE(YEAR(A848),MONTH(A848),1))</f>
        <v/>
      </c>
    </row>
    <row r="849">
      <c r="A849" s="27" t="n"/>
      <c r="B849" s="28" t="n"/>
      <c r="C849" s="24" t="n"/>
      <c r="D849" s="24" t="n"/>
      <c r="E849" s="24" t="n"/>
      <c r="F849" s="29" t="n"/>
      <c r="G849" s="29" t="n"/>
      <c r="H849" s="29" t="n"/>
      <c r="I849" s="30" t="n"/>
      <c r="J849" s="31" t="n"/>
      <c r="K849" s="31" t="n"/>
      <c r="L849" s="19">
        <f>IF(OR(K849="",J849="",J849=0),"",K849/J849)</f>
        <v/>
      </c>
      <c r="M849" s="20">
        <f>IF(AND(A849="",C849=""),"",IF(N849="No","Skipped",IF(K849="","Active",IF(K849&gt;0,"Win",IF(K849&lt;0,"Loss","Breakeven")))))</f>
        <v/>
      </c>
      <c r="N849" s="24" t="n"/>
      <c r="O849" s="21" t="n"/>
      <c r="P849" s="24" t="n"/>
      <c r="Q849" s="32" t="n"/>
      <c r="R849" s="24" t="n"/>
      <c r="S849" s="21" t="n"/>
      <c r="T849" s="21" t="n"/>
      <c r="U849" s="21" t="n"/>
      <c r="V849" s="24" t="n"/>
      <c r="W849" s="25">
        <f>IF(K849="","",SUM($K$2:K849))</f>
        <v/>
      </c>
      <c r="X849" s="25">
        <f>IF(W849="","",MAX(0,MAX($W$2:W849)))</f>
        <v/>
      </c>
      <c r="Y849" s="25">
        <f>IF(W849="","",W849-X849)</f>
        <v/>
      </c>
      <c r="Z849" s="20">
        <f>IF(A849="","",CHOOSE(WEEKDAY(A849,2),"Mon","Tue","Wed","Thu","Fri","Sat","Sun"))</f>
        <v/>
      </c>
      <c r="AA849" s="26">
        <f>IF(A849="","",DATE(YEAR(A849),MONTH(A849),1))</f>
        <v/>
      </c>
    </row>
    <row r="850">
      <c r="A850" s="27" t="n"/>
      <c r="B850" s="28" t="n"/>
      <c r="C850" s="24" t="n"/>
      <c r="D850" s="24" t="n"/>
      <c r="E850" s="24" t="n"/>
      <c r="F850" s="29" t="n"/>
      <c r="G850" s="29" t="n"/>
      <c r="H850" s="29" t="n"/>
      <c r="I850" s="30" t="n"/>
      <c r="J850" s="31" t="n"/>
      <c r="K850" s="31" t="n"/>
      <c r="L850" s="19">
        <f>IF(OR(K850="",J850="",J850=0),"",K850/J850)</f>
        <v/>
      </c>
      <c r="M850" s="20">
        <f>IF(AND(A850="",C850=""),"",IF(N850="No","Skipped",IF(K850="","Active",IF(K850&gt;0,"Win",IF(K850&lt;0,"Loss","Breakeven")))))</f>
        <v/>
      </c>
      <c r="N850" s="24" t="n"/>
      <c r="O850" s="21" t="n"/>
      <c r="P850" s="24" t="n"/>
      <c r="Q850" s="32" t="n"/>
      <c r="R850" s="24" t="n"/>
      <c r="S850" s="21" t="n"/>
      <c r="T850" s="21" t="n"/>
      <c r="U850" s="21" t="n"/>
      <c r="V850" s="24" t="n"/>
      <c r="W850" s="25">
        <f>IF(K850="","",SUM($K$2:K850))</f>
        <v/>
      </c>
      <c r="X850" s="25">
        <f>IF(W850="","",MAX(0,MAX($W$2:W850)))</f>
        <v/>
      </c>
      <c r="Y850" s="25">
        <f>IF(W850="","",W850-X850)</f>
        <v/>
      </c>
      <c r="Z850" s="20">
        <f>IF(A850="","",CHOOSE(WEEKDAY(A850,2),"Mon","Tue","Wed","Thu","Fri","Sat","Sun"))</f>
        <v/>
      </c>
      <c r="AA850" s="26">
        <f>IF(A850="","",DATE(YEAR(A850),MONTH(A850),1))</f>
        <v/>
      </c>
    </row>
    <row r="851">
      <c r="A851" s="27" t="n"/>
      <c r="B851" s="28" t="n"/>
      <c r="C851" s="24" t="n"/>
      <c r="D851" s="24" t="n"/>
      <c r="E851" s="24" t="n"/>
      <c r="F851" s="29" t="n"/>
      <c r="G851" s="29" t="n"/>
      <c r="H851" s="29" t="n"/>
      <c r="I851" s="30" t="n"/>
      <c r="J851" s="31" t="n"/>
      <c r="K851" s="31" t="n"/>
      <c r="L851" s="19">
        <f>IF(OR(K851="",J851="",J851=0),"",K851/J851)</f>
        <v/>
      </c>
      <c r="M851" s="20">
        <f>IF(AND(A851="",C851=""),"",IF(N851="No","Skipped",IF(K851="","Active",IF(K851&gt;0,"Win",IF(K851&lt;0,"Loss","Breakeven")))))</f>
        <v/>
      </c>
      <c r="N851" s="24" t="n"/>
      <c r="O851" s="21" t="n"/>
      <c r="P851" s="24" t="n"/>
      <c r="Q851" s="32" t="n"/>
      <c r="R851" s="24" t="n"/>
      <c r="S851" s="21" t="n"/>
      <c r="T851" s="21" t="n"/>
      <c r="U851" s="21" t="n"/>
      <c r="V851" s="24" t="n"/>
      <c r="W851" s="25">
        <f>IF(K851="","",SUM($K$2:K851))</f>
        <v/>
      </c>
      <c r="X851" s="25">
        <f>IF(W851="","",MAX(0,MAX($W$2:W851)))</f>
        <v/>
      </c>
      <c r="Y851" s="25">
        <f>IF(W851="","",W851-X851)</f>
        <v/>
      </c>
      <c r="Z851" s="20">
        <f>IF(A851="","",CHOOSE(WEEKDAY(A851,2),"Mon","Tue","Wed","Thu","Fri","Sat","Sun"))</f>
        <v/>
      </c>
      <c r="AA851" s="26">
        <f>IF(A851="","",DATE(YEAR(A851),MONTH(A851),1))</f>
        <v/>
      </c>
    </row>
    <row r="852">
      <c r="A852" s="27" t="n"/>
      <c r="B852" s="28" t="n"/>
      <c r="C852" s="24" t="n"/>
      <c r="D852" s="24" t="n"/>
      <c r="E852" s="24" t="n"/>
      <c r="F852" s="29" t="n"/>
      <c r="G852" s="29" t="n"/>
      <c r="H852" s="29" t="n"/>
      <c r="I852" s="30" t="n"/>
      <c r="J852" s="31" t="n"/>
      <c r="K852" s="31" t="n"/>
      <c r="L852" s="19">
        <f>IF(OR(K852="",J852="",J852=0),"",K852/J852)</f>
        <v/>
      </c>
      <c r="M852" s="20">
        <f>IF(AND(A852="",C852=""),"",IF(N852="No","Skipped",IF(K852="","Active",IF(K852&gt;0,"Win",IF(K852&lt;0,"Loss","Breakeven")))))</f>
        <v/>
      </c>
      <c r="N852" s="24" t="n"/>
      <c r="O852" s="21" t="n"/>
      <c r="P852" s="24" t="n"/>
      <c r="Q852" s="32" t="n"/>
      <c r="R852" s="24" t="n"/>
      <c r="S852" s="21" t="n"/>
      <c r="T852" s="21" t="n"/>
      <c r="U852" s="21" t="n"/>
      <c r="V852" s="24" t="n"/>
      <c r="W852" s="25">
        <f>IF(K852="","",SUM($K$2:K852))</f>
        <v/>
      </c>
      <c r="X852" s="25">
        <f>IF(W852="","",MAX(0,MAX($W$2:W852)))</f>
        <v/>
      </c>
      <c r="Y852" s="25">
        <f>IF(W852="","",W852-X852)</f>
        <v/>
      </c>
      <c r="Z852" s="20">
        <f>IF(A852="","",CHOOSE(WEEKDAY(A852,2),"Mon","Tue","Wed","Thu","Fri","Sat","Sun"))</f>
        <v/>
      </c>
      <c r="AA852" s="26">
        <f>IF(A852="","",DATE(YEAR(A852),MONTH(A852),1))</f>
        <v/>
      </c>
    </row>
    <row r="853">
      <c r="A853" s="27" t="n"/>
      <c r="B853" s="28" t="n"/>
      <c r="C853" s="24" t="n"/>
      <c r="D853" s="24" t="n"/>
      <c r="E853" s="24" t="n"/>
      <c r="F853" s="29" t="n"/>
      <c r="G853" s="29" t="n"/>
      <c r="H853" s="29" t="n"/>
      <c r="I853" s="30" t="n"/>
      <c r="J853" s="31" t="n"/>
      <c r="K853" s="31" t="n"/>
      <c r="L853" s="19">
        <f>IF(OR(K853="",J853="",J853=0),"",K853/J853)</f>
        <v/>
      </c>
      <c r="M853" s="20">
        <f>IF(AND(A853="",C853=""),"",IF(N853="No","Skipped",IF(K853="","Active",IF(K853&gt;0,"Win",IF(K853&lt;0,"Loss","Breakeven")))))</f>
        <v/>
      </c>
      <c r="N853" s="24" t="n"/>
      <c r="O853" s="21" t="n"/>
      <c r="P853" s="24" t="n"/>
      <c r="Q853" s="32" t="n"/>
      <c r="R853" s="24" t="n"/>
      <c r="S853" s="21" t="n"/>
      <c r="T853" s="21" t="n"/>
      <c r="U853" s="21" t="n"/>
      <c r="V853" s="24" t="n"/>
      <c r="W853" s="25">
        <f>IF(K853="","",SUM($K$2:K853))</f>
        <v/>
      </c>
      <c r="X853" s="25">
        <f>IF(W853="","",MAX(0,MAX($W$2:W853)))</f>
        <v/>
      </c>
      <c r="Y853" s="25">
        <f>IF(W853="","",W853-X853)</f>
        <v/>
      </c>
      <c r="Z853" s="20">
        <f>IF(A853="","",CHOOSE(WEEKDAY(A853,2),"Mon","Tue","Wed","Thu","Fri","Sat","Sun"))</f>
        <v/>
      </c>
      <c r="AA853" s="26">
        <f>IF(A853="","",DATE(YEAR(A853),MONTH(A853),1))</f>
        <v/>
      </c>
    </row>
    <row r="854">
      <c r="A854" s="27" t="n"/>
      <c r="B854" s="28" t="n"/>
      <c r="C854" s="24" t="n"/>
      <c r="D854" s="24" t="n"/>
      <c r="E854" s="24" t="n"/>
      <c r="F854" s="29" t="n"/>
      <c r="G854" s="29" t="n"/>
      <c r="H854" s="29" t="n"/>
      <c r="I854" s="30" t="n"/>
      <c r="J854" s="31" t="n"/>
      <c r="K854" s="31" t="n"/>
      <c r="L854" s="19">
        <f>IF(OR(K854="",J854="",J854=0),"",K854/J854)</f>
        <v/>
      </c>
      <c r="M854" s="20">
        <f>IF(AND(A854="",C854=""),"",IF(N854="No","Skipped",IF(K854="","Active",IF(K854&gt;0,"Win",IF(K854&lt;0,"Loss","Breakeven")))))</f>
        <v/>
      </c>
      <c r="N854" s="24" t="n"/>
      <c r="O854" s="21" t="n"/>
      <c r="P854" s="24" t="n"/>
      <c r="Q854" s="32" t="n"/>
      <c r="R854" s="24" t="n"/>
      <c r="S854" s="21" t="n"/>
      <c r="T854" s="21" t="n"/>
      <c r="U854" s="21" t="n"/>
      <c r="V854" s="24" t="n"/>
      <c r="W854" s="25">
        <f>IF(K854="","",SUM($K$2:K854))</f>
        <v/>
      </c>
      <c r="X854" s="25">
        <f>IF(W854="","",MAX(0,MAX($W$2:W854)))</f>
        <v/>
      </c>
      <c r="Y854" s="25">
        <f>IF(W854="","",W854-X854)</f>
        <v/>
      </c>
      <c r="Z854" s="20">
        <f>IF(A854="","",CHOOSE(WEEKDAY(A854,2),"Mon","Tue","Wed","Thu","Fri","Sat","Sun"))</f>
        <v/>
      </c>
      <c r="AA854" s="26">
        <f>IF(A854="","",DATE(YEAR(A854),MONTH(A854),1))</f>
        <v/>
      </c>
    </row>
    <row r="855">
      <c r="A855" s="27" t="n"/>
      <c r="B855" s="28" t="n"/>
      <c r="C855" s="24" t="n"/>
      <c r="D855" s="24" t="n"/>
      <c r="E855" s="24" t="n"/>
      <c r="F855" s="29" t="n"/>
      <c r="G855" s="29" t="n"/>
      <c r="H855" s="29" t="n"/>
      <c r="I855" s="30" t="n"/>
      <c r="J855" s="31" t="n"/>
      <c r="K855" s="31" t="n"/>
      <c r="L855" s="19">
        <f>IF(OR(K855="",J855="",J855=0),"",K855/J855)</f>
        <v/>
      </c>
      <c r="M855" s="20">
        <f>IF(AND(A855="",C855=""),"",IF(N855="No","Skipped",IF(K855="","Active",IF(K855&gt;0,"Win",IF(K855&lt;0,"Loss","Breakeven")))))</f>
        <v/>
      </c>
      <c r="N855" s="24" t="n"/>
      <c r="O855" s="21" t="n"/>
      <c r="P855" s="24" t="n"/>
      <c r="Q855" s="32" t="n"/>
      <c r="R855" s="24" t="n"/>
      <c r="S855" s="21" t="n"/>
      <c r="T855" s="21" t="n"/>
      <c r="U855" s="21" t="n"/>
      <c r="V855" s="24" t="n"/>
      <c r="W855" s="25">
        <f>IF(K855="","",SUM($K$2:K855))</f>
        <v/>
      </c>
      <c r="X855" s="25">
        <f>IF(W855="","",MAX(0,MAX($W$2:W855)))</f>
        <v/>
      </c>
      <c r="Y855" s="25">
        <f>IF(W855="","",W855-X855)</f>
        <v/>
      </c>
      <c r="Z855" s="20">
        <f>IF(A855="","",CHOOSE(WEEKDAY(A855,2),"Mon","Tue","Wed","Thu","Fri","Sat","Sun"))</f>
        <v/>
      </c>
      <c r="AA855" s="26">
        <f>IF(A855="","",DATE(YEAR(A855),MONTH(A855),1))</f>
        <v/>
      </c>
    </row>
    <row r="856">
      <c r="A856" s="27" t="n"/>
      <c r="B856" s="28" t="n"/>
      <c r="C856" s="24" t="n"/>
      <c r="D856" s="24" t="n"/>
      <c r="E856" s="24" t="n"/>
      <c r="F856" s="29" t="n"/>
      <c r="G856" s="29" t="n"/>
      <c r="H856" s="29" t="n"/>
      <c r="I856" s="30" t="n"/>
      <c r="J856" s="31" t="n"/>
      <c r="K856" s="31" t="n"/>
      <c r="L856" s="19">
        <f>IF(OR(K856="",J856="",J856=0),"",K856/J856)</f>
        <v/>
      </c>
      <c r="M856" s="20">
        <f>IF(AND(A856="",C856=""),"",IF(N856="No","Skipped",IF(K856="","Active",IF(K856&gt;0,"Win",IF(K856&lt;0,"Loss","Breakeven")))))</f>
        <v/>
      </c>
      <c r="N856" s="24" t="n"/>
      <c r="O856" s="21" t="n"/>
      <c r="P856" s="24" t="n"/>
      <c r="Q856" s="32" t="n"/>
      <c r="R856" s="24" t="n"/>
      <c r="S856" s="21" t="n"/>
      <c r="T856" s="21" t="n"/>
      <c r="U856" s="21" t="n"/>
      <c r="V856" s="24" t="n"/>
      <c r="W856" s="25">
        <f>IF(K856="","",SUM($K$2:K856))</f>
        <v/>
      </c>
      <c r="X856" s="25">
        <f>IF(W856="","",MAX(0,MAX($W$2:W856)))</f>
        <v/>
      </c>
      <c r="Y856" s="25">
        <f>IF(W856="","",W856-X856)</f>
        <v/>
      </c>
      <c r="Z856" s="20">
        <f>IF(A856="","",CHOOSE(WEEKDAY(A856,2),"Mon","Tue","Wed","Thu","Fri","Sat","Sun"))</f>
        <v/>
      </c>
      <c r="AA856" s="26">
        <f>IF(A856="","",DATE(YEAR(A856),MONTH(A856),1))</f>
        <v/>
      </c>
    </row>
    <row r="857">
      <c r="A857" s="27" t="n"/>
      <c r="B857" s="28" t="n"/>
      <c r="C857" s="24" t="n"/>
      <c r="D857" s="24" t="n"/>
      <c r="E857" s="24" t="n"/>
      <c r="F857" s="29" t="n"/>
      <c r="G857" s="29" t="n"/>
      <c r="H857" s="29" t="n"/>
      <c r="I857" s="30" t="n"/>
      <c r="J857" s="31" t="n"/>
      <c r="K857" s="31" t="n"/>
      <c r="L857" s="19">
        <f>IF(OR(K857="",J857="",J857=0),"",K857/J857)</f>
        <v/>
      </c>
      <c r="M857" s="20">
        <f>IF(AND(A857="",C857=""),"",IF(N857="No","Skipped",IF(K857="","Active",IF(K857&gt;0,"Win",IF(K857&lt;0,"Loss","Breakeven")))))</f>
        <v/>
      </c>
      <c r="N857" s="24" t="n"/>
      <c r="O857" s="21" t="n"/>
      <c r="P857" s="24" t="n"/>
      <c r="Q857" s="32" t="n"/>
      <c r="R857" s="24" t="n"/>
      <c r="S857" s="21" t="n"/>
      <c r="T857" s="21" t="n"/>
      <c r="U857" s="21" t="n"/>
      <c r="V857" s="24" t="n"/>
      <c r="W857" s="25">
        <f>IF(K857="","",SUM($K$2:K857))</f>
        <v/>
      </c>
      <c r="X857" s="25">
        <f>IF(W857="","",MAX(0,MAX($W$2:W857)))</f>
        <v/>
      </c>
      <c r="Y857" s="25">
        <f>IF(W857="","",W857-X857)</f>
        <v/>
      </c>
      <c r="Z857" s="20">
        <f>IF(A857="","",CHOOSE(WEEKDAY(A857,2),"Mon","Tue","Wed","Thu","Fri","Sat","Sun"))</f>
        <v/>
      </c>
      <c r="AA857" s="26">
        <f>IF(A857="","",DATE(YEAR(A857),MONTH(A857),1))</f>
        <v/>
      </c>
    </row>
    <row r="858">
      <c r="A858" s="27" t="n"/>
      <c r="B858" s="28" t="n"/>
      <c r="C858" s="24" t="n"/>
      <c r="D858" s="24" t="n"/>
      <c r="E858" s="24" t="n"/>
      <c r="F858" s="29" t="n"/>
      <c r="G858" s="29" t="n"/>
      <c r="H858" s="29" t="n"/>
      <c r="I858" s="30" t="n"/>
      <c r="J858" s="31" t="n"/>
      <c r="K858" s="31" t="n"/>
      <c r="L858" s="19">
        <f>IF(OR(K858="",J858="",J858=0),"",K858/J858)</f>
        <v/>
      </c>
      <c r="M858" s="20">
        <f>IF(AND(A858="",C858=""),"",IF(N858="No","Skipped",IF(K858="","Active",IF(K858&gt;0,"Win",IF(K858&lt;0,"Loss","Breakeven")))))</f>
        <v/>
      </c>
      <c r="N858" s="24" t="n"/>
      <c r="O858" s="21" t="n"/>
      <c r="P858" s="24" t="n"/>
      <c r="Q858" s="32" t="n"/>
      <c r="R858" s="24" t="n"/>
      <c r="S858" s="21" t="n"/>
      <c r="T858" s="21" t="n"/>
      <c r="U858" s="21" t="n"/>
      <c r="V858" s="24" t="n"/>
      <c r="W858" s="25">
        <f>IF(K858="","",SUM($K$2:K858))</f>
        <v/>
      </c>
      <c r="X858" s="25">
        <f>IF(W858="","",MAX(0,MAX($W$2:W858)))</f>
        <v/>
      </c>
      <c r="Y858" s="25">
        <f>IF(W858="","",W858-X858)</f>
        <v/>
      </c>
      <c r="Z858" s="20">
        <f>IF(A858="","",CHOOSE(WEEKDAY(A858,2),"Mon","Tue","Wed","Thu","Fri","Sat","Sun"))</f>
        <v/>
      </c>
      <c r="AA858" s="26">
        <f>IF(A858="","",DATE(YEAR(A858),MONTH(A858),1))</f>
        <v/>
      </c>
    </row>
    <row r="859">
      <c r="A859" s="27" t="n"/>
      <c r="B859" s="28" t="n"/>
      <c r="C859" s="24" t="n"/>
      <c r="D859" s="24" t="n"/>
      <c r="E859" s="24" t="n"/>
      <c r="F859" s="29" t="n"/>
      <c r="G859" s="29" t="n"/>
      <c r="H859" s="29" t="n"/>
      <c r="I859" s="30" t="n"/>
      <c r="J859" s="31" t="n"/>
      <c r="K859" s="31" t="n"/>
      <c r="L859" s="19">
        <f>IF(OR(K859="",J859="",J859=0),"",K859/J859)</f>
        <v/>
      </c>
      <c r="M859" s="20">
        <f>IF(AND(A859="",C859=""),"",IF(N859="No","Skipped",IF(K859="","Active",IF(K859&gt;0,"Win",IF(K859&lt;0,"Loss","Breakeven")))))</f>
        <v/>
      </c>
      <c r="N859" s="24" t="n"/>
      <c r="O859" s="21" t="n"/>
      <c r="P859" s="24" t="n"/>
      <c r="Q859" s="32" t="n"/>
      <c r="R859" s="24" t="n"/>
      <c r="S859" s="21" t="n"/>
      <c r="T859" s="21" t="n"/>
      <c r="U859" s="21" t="n"/>
      <c r="V859" s="24" t="n"/>
      <c r="W859" s="25">
        <f>IF(K859="","",SUM($K$2:K859))</f>
        <v/>
      </c>
      <c r="X859" s="25">
        <f>IF(W859="","",MAX(0,MAX($W$2:W859)))</f>
        <v/>
      </c>
      <c r="Y859" s="25">
        <f>IF(W859="","",W859-X859)</f>
        <v/>
      </c>
      <c r="Z859" s="20">
        <f>IF(A859="","",CHOOSE(WEEKDAY(A859,2),"Mon","Tue","Wed","Thu","Fri","Sat","Sun"))</f>
        <v/>
      </c>
      <c r="AA859" s="26">
        <f>IF(A859="","",DATE(YEAR(A859),MONTH(A859),1))</f>
        <v/>
      </c>
    </row>
    <row r="860">
      <c r="A860" s="27" t="n"/>
      <c r="B860" s="28" t="n"/>
      <c r="C860" s="24" t="n"/>
      <c r="D860" s="24" t="n"/>
      <c r="E860" s="24" t="n"/>
      <c r="F860" s="29" t="n"/>
      <c r="G860" s="29" t="n"/>
      <c r="H860" s="29" t="n"/>
      <c r="I860" s="30" t="n"/>
      <c r="J860" s="31" t="n"/>
      <c r="K860" s="31" t="n"/>
      <c r="L860" s="19">
        <f>IF(OR(K860="",J860="",J860=0),"",K860/J860)</f>
        <v/>
      </c>
      <c r="M860" s="20">
        <f>IF(AND(A860="",C860=""),"",IF(N860="No","Skipped",IF(K860="","Active",IF(K860&gt;0,"Win",IF(K860&lt;0,"Loss","Breakeven")))))</f>
        <v/>
      </c>
      <c r="N860" s="24" t="n"/>
      <c r="O860" s="21" t="n"/>
      <c r="P860" s="24" t="n"/>
      <c r="Q860" s="32" t="n"/>
      <c r="R860" s="24" t="n"/>
      <c r="S860" s="21" t="n"/>
      <c r="T860" s="21" t="n"/>
      <c r="U860" s="21" t="n"/>
      <c r="V860" s="24" t="n"/>
      <c r="W860" s="25">
        <f>IF(K860="","",SUM($K$2:K860))</f>
        <v/>
      </c>
      <c r="X860" s="25">
        <f>IF(W860="","",MAX(0,MAX($W$2:W860)))</f>
        <v/>
      </c>
      <c r="Y860" s="25">
        <f>IF(W860="","",W860-X860)</f>
        <v/>
      </c>
      <c r="Z860" s="20">
        <f>IF(A860="","",CHOOSE(WEEKDAY(A860,2),"Mon","Tue","Wed","Thu","Fri","Sat","Sun"))</f>
        <v/>
      </c>
      <c r="AA860" s="26">
        <f>IF(A860="","",DATE(YEAR(A860),MONTH(A860),1))</f>
        <v/>
      </c>
    </row>
    <row r="861">
      <c r="A861" s="27" t="n"/>
      <c r="B861" s="28" t="n"/>
      <c r="C861" s="24" t="n"/>
      <c r="D861" s="24" t="n"/>
      <c r="E861" s="24" t="n"/>
      <c r="F861" s="29" t="n"/>
      <c r="G861" s="29" t="n"/>
      <c r="H861" s="29" t="n"/>
      <c r="I861" s="30" t="n"/>
      <c r="J861" s="31" t="n"/>
      <c r="K861" s="31" t="n"/>
      <c r="L861" s="19">
        <f>IF(OR(K861="",J861="",J861=0),"",K861/J861)</f>
        <v/>
      </c>
      <c r="M861" s="20">
        <f>IF(AND(A861="",C861=""),"",IF(N861="No","Skipped",IF(K861="","Active",IF(K861&gt;0,"Win",IF(K861&lt;0,"Loss","Breakeven")))))</f>
        <v/>
      </c>
      <c r="N861" s="24" t="n"/>
      <c r="O861" s="21" t="n"/>
      <c r="P861" s="24" t="n"/>
      <c r="Q861" s="32" t="n"/>
      <c r="R861" s="24" t="n"/>
      <c r="S861" s="21" t="n"/>
      <c r="T861" s="21" t="n"/>
      <c r="U861" s="21" t="n"/>
      <c r="V861" s="24" t="n"/>
      <c r="W861" s="25">
        <f>IF(K861="","",SUM($K$2:K861))</f>
        <v/>
      </c>
      <c r="X861" s="25">
        <f>IF(W861="","",MAX(0,MAX($W$2:W861)))</f>
        <v/>
      </c>
      <c r="Y861" s="25">
        <f>IF(W861="","",W861-X861)</f>
        <v/>
      </c>
      <c r="Z861" s="20">
        <f>IF(A861="","",CHOOSE(WEEKDAY(A861,2),"Mon","Tue","Wed","Thu","Fri","Sat","Sun"))</f>
        <v/>
      </c>
      <c r="AA861" s="26">
        <f>IF(A861="","",DATE(YEAR(A861),MONTH(A861),1))</f>
        <v/>
      </c>
    </row>
    <row r="862">
      <c r="A862" s="27" t="n"/>
      <c r="B862" s="28" t="n"/>
      <c r="C862" s="24" t="n"/>
      <c r="D862" s="24" t="n"/>
      <c r="E862" s="24" t="n"/>
      <c r="F862" s="29" t="n"/>
      <c r="G862" s="29" t="n"/>
      <c r="H862" s="29" t="n"/>
      <c r="I862" s="30" t="n"/>
      <c r="J862" s="31" t="n"/>
      <c r="K862" s="31" t="n"/>
      <c r="L862" s="19">
        <f>IF(OR(K862="",J862="",J862=0),"",K862/J862)</f>
        <v/>
      </c>
      <c r="M862" s="20">
        <f>IF(AND(A862="",C862=""),"",IF(N862="No","Skipped",IF(K862="","Active",IF(K862&gt;0,"Win",IF(K862&lt;0,"Loss","Breakeven")))))</f>
        <v/>
      </c>
      <c r="N862" s="24" t="n"/>
      <c r="O862" s="21" t="n"/>
      <c r="P862" s="24" t="n"/>
      <c r="Q862" s="32" t="n"/>
      <c r="R862" s="24" t="n"/>
      <c r="S862" s="21" t="n"/>
      <c r="T862" s="21" t="n"/>
      <c r="U862" s="21" t="n"/>
      <c r="V862" s="24" t="n"/>
      <c r="W862" s="25">
        <f>IF(K862="","",SUM($K$2:K862))</f>
        <v/>
      </c>
      <c r="X862" s="25">
        <f>IF(W862="","",MAX(0,MAX($W$2:W862)))</f>
        <v/>
      </c>
      <c r="Y862" s="25">
        <f>IF(W862="","",W862-X862)</f>
        <v/>
      </c>
      <c r="Z862" s="20">
        <f>IF(A862="","",CHOOSE(WEEKDAY(A862,2),"Mon","Tue","Wed","Thu","Fri","Sat","Sun"))</f>
        <v/>
      </c>
      <c r="AA862" s="26">
        <f>IF(A862="","",DATE(YEAR(A862),MONTH(A862),1))</f>
        <v/>
      </c>
    </row>
    <row r="863">
      <c r="A863" s="27" t="n"/>
      <c r="B863" s="28" t="n"/>
      <c r="C863" s="24" t="n"/>
      <c r="D863" s="24" t="n"/>
      <c r="E863" s="24" t="n"/>
      <c r="F863" s="29" t="n"/>
      <c r="G863" s="29" t="n"/>
      <c r="H863" s="29" t="n"/>
      <c r="I863" s="30" t="n"/>
      <c r="J863" s="31" t="n"/>
      <c r="K863" s="31" t="n"/>
      <c r="L863" s="19">
        <f>IF(OR(K863="",J863="",J863=0),"",K863/J863)</f>
        <v/>
      </c>
      <c r="M863" s="20">
        <f>IF(AND(A863="",C863=""),"",IF(N863="No","Skipped",IF(K863="","Active",IF(K863&gt;0,"Win",IF(K863&lt;0,"Loss","Breakeven")))))</f>
        <v/>
      </c>
      <c r="N863" s="24" t="n"/>
      <c r="O863" s="21" t="n"/>
      <c r="P863" s="24" t="n"/>
      <c r="Q863" s="32" t="n"/>
      <c r="R863" s="24" t="n"/>
      <c r="S863" s="21" t="n"/>
      <c r="T863" s="21" t="n"/>
      <c r="U863" s="21" t="n"/>
      <c r="V863" s="24" t="n"/>
      <c r="W863" s="25">
        <f>IF(K863="","",SUM($K$2:K863))</f>
        <v/>
      </c>
      <c r="X863" s="25">
        <f>IF(W863="","",MAX(0,MAX($W$2:W863)))</f>
        <v/>
      </c>
      <c r="Y863" s="25">
        <f>IF(W863="","",W863-X863)</f>
        <v/>
      </c>
      <c r="Z863" s="20">
        <f>IF(A863="","",CHOOSE(WEEKDAY(A863,2),"Mon","Tue","Wed","Thu","Fri","Sat","Sun"))</f>
        <v/>
      </c>
      <c r="AA863" s="26">
        <f>IF(A863="","",DATE(YEAR(A863),MONTH(A863),1))</f>
        <v/>
      </c>
    </row>
    <row r="864">
      <c r="A864" s="27" t="n"/>
      <c r="B864" s="28" t="n"/>
      <c r="C864" s="24" t="n"/>
      <c r="D864" s="24" t="n"/>
      <c r="E864" s="24" t="n"/>
      <c r="F864" s="29" t="n"/>
      <c r="G864" s="29" t="n"/>
      <c r="H864" s="29" t="n"/>
      <c r="I864" s="30" t="n"/>
      <c r="J864" s="31" t="n"/>
      <c r="K864" s="31" t="n"/>
      <c r="L864" s="19">
        <f>IF(OR(K864="",J864="",J864=0),"",K864/J864)</f>
        <v/>
      </c>
      <c r="M864" s="20">
        <f>IF(AND(A864="",C864=""),"",IF(N864="No","Skipped",IF(K864="","Active",IF(K864&gt;0,"Win",IF(K864&lt;0,"Loss","Breakeven")))))</f>
        <v/>
      </c>
      <c r="N864" s="24" t="n"/>
      <c r="O864" s="21" t="n"/>
      <c r="P864" s="24" t="n"/>
      <c r="Q864" s="32" t="n"/>
      <c r="R864" s="24" t="n"/>
      <c r="S864" s="21" t="n"/>
      <c r="T864" s="21" t="n"/>
      <c r="U864" s="21" t="n"/>
      <c r="V864" s="24" t="n"/>
      <c r="W864" s="25">
        <f>IF(K864="","",SUM($K$2:K864))</f>
        <v/>
      </c>
      <c r="X864" s="25">
        <f>IF(W864="","",MAX(0,MAX($W$2:W864)))</f>
        <v/>
      </c>
      <c r="Y864" s="25">
        <f>IF(W864="","",W864-X864)</f>
        <v/>
      </c>
      <c r="Z864" s="20">
        <f>IF(A864="","",CHOOSE(WEEKDAY(A864,2),"Mon","Tue","Wed","Thu","Fri","Sat","Sun"))</f>
        <v/>
      </c>
      <c r="AA864" s="26">
        <f>IF(A864="","",DATE(YEAR(A864),MONTH(A864),1))</f>
        <v/>
      </c>
    </row>
    <row r="865">
      <c r="A865" s="27" t="n"/>
      <c r="B865" s="28" t="n"/>
      <c r="C865" s="24" t="n"/>
      <c r="D865" s="24" t="n"/>
      <c r="E865" s="24" t="n"/>
      <c r="F865" s="29" t="n"/>
      <c r="G865" s="29" t="n"/>
      <c r="H865" s="29" t="n"/>
      <c r="I865" s="30" t="n"/>
      <c r="J865" s="31" t="n"/>
      <c r="K865" s="31" t="n"/>
      <c r="L865" s="19">
        <f>IF(OR(K865="",J865="",J865=0),"",K865/J865)</f>
        <v/>
      </c>
      <c r="M865" s="20">
        <f>IF(AND(A865="",C865=""),"",IF(N865="No","Skipped",IF(K865="","Active",IF(K865&gt;0,"Win",IF(K865&lt;0,"Loss","Breakeven")))))</f>
        <v/>
      </c>
      <c r="N865" s="24" t="n"/>
      <c r="O865" s="21" t="n"/>
      <c r="P865" s="24" t="n"/>
      <c r="Q865" s="32" t="n"/>
      <c r="R865" s="24" t="n"/>
      <c r="S865" s="21" t="n"/>
      <c r="T865" s="21" t="n"/>
      <c r="U865" s="21" t="n"/>
      <c r="V865" s="24" t="n"/>
      <c r="W865" s="25">
        <f>IF(K865="","",SUM($K$2:K865))</f>
        <v/>
      </c>
      <c r="X865" s="25">
        <f>IF(W865="","",MAX(0,MAX($W$2:W865)))</f>
        <v/>
      </c>
      <c r="Y865" s="25">
        <f>IF(W865="","",W865-X865)</f>
        <v/>
      </c>
      <c r="Z865" s="20">
        <f>IF(A865="","",CHOOSE(WEEKDAY(A865,2),"Mon","Tue","Wed","Thu","Fri","Sat","Sun"))</f>
        <v/>
      </c>
      <c r="AA865" s="26">
        <f>IF(A865="","",DATE(YEAR(A865),MONTH(A865),1))</f>
        <v/>
      </c>
    </row>
    <row r="866">
      <c r="A866" s="27" t="n"/>
      <c r="B866" s="28" t="n"/>
      <c r="C866" s="24" t="n"/>
      <c r="D866" s="24" t="n"/>
      <c r="E866" s="24" t="n"/>
      <c r="F866" s="29" t="n"/>
      <c r="G866" s="29" t="n"/>
      <c r="H866" s="29" t="n"/>
      <c r="I866" s="30" t="n"/>
      <c r="J866" s="31" t="n"/>
      <c r="K866" s="31" t="n"/>
      <c r="L866" s="19">
        <f>IF(OR(K866="",J866="",J866=0),"",K866/J866)</f>
        <v/>
      </c>
      <c r="M866" s="20">
        <f>IF(AND(A866="",C866=""),"",IF(N866="No","Skipped",IF(K866="","Active",IF(K866&gt;0,"Win",IF(K866&lt;0,"Loss","Breakeven")))))</f>
        <v/>
      </c>
      <c r="N866" s="24" t="n"/>
      <c r="O866" s="21" t="n"/>
      <c r="P866" s="24" t="n"/>
      <c r="Q866" s="32" t="n"/>
      <c r="R866" s="24" t="n"/>
      <c r="S866" s="21" t="n"/>
      <c r="T866" s="21" t="n"/>
      <c r="U866" s="21" t="n"/>
      <c r="V866" s="24" t="n"/>
      <c r="W866" s="25">
        <f>IF(K866="","",SUM($K$2:K866))</f>
        <v/>
      </c>
      <c r="X866" s="25">
        <f>IF(W866="","",MAX(0,MAX($W$2:W866)))</f>
        <v/>
      </c>
      <c r="Y866" s="25">
        <f>IF(W866="","",W866-X866)</f>
        <v/>
      </c>
      <c r="Z866" s="20">
        <f>IF(A866="","",CHOOSE(WEEKDAY(A866,2),"Mon","Tue","Wed","Thu","Fri","Sat","Sun"))</f>
        <v/>
      </c>
      <c r="AA866" s="26">
        <f>IF(A866="","",DATE(YEAR(A866),MONTH(A866),1))</f>
        <v/>
      </c>
    </row>
    <row r="867">
      <c r="A867" s="27" t="n"/>
      <c r="B867" s="28" t="n"/>
      <c r="C867" s="24" t="n"/>
      <c r="D867" s="24" t="n"/>
      <c r="E867" s="24" t="n"/>
      <c r="F867" s="29" t="n"/>
      <c r="G867" s="29" t="n"/>
      <c r="H867" s="29" t="n"/>
      <c r="I867" s="30" t="n"/>
      <c r="J867" s="31" t="n"/>
      <c r="K867" s="31" t="n"/>
      <c r="L867" s="19">
        <f>IF(OR(K867="",J867="",J867=0),"",K867/J867)</f>
        <v/>
      </c>
      <c r="M867" s="20">
        <f>IF(AND(A867="",C867=""),"",IF(N867="No","Skipped",IF(K867="","Active",IF(K867&gt;0,"Win",IF(K867&lt;0,"Loss","Breakeven")))))</f>
        <v/>
      </c>
      <c r="N867" s="24" t="n"/>
      <c r="O867" s="21" t="n"/>
      <c r="P867" s="24" t="n"/>
      <c r="Q867" s="32" t="n"/>
      <c r="R867" s="24" t="n"/>
      <c r="S867" s="21" t="n"/>
      <c r="T867" s="21" t="n"/>
      <c r="U867" s="21" t="n"/>
      <c r="V867" s="24" t="n"/>
      <c r="W867" s="25">
        <f>IF(K867="","",SUM($K$2:K867))</f>
        <v/>
      </c>
      <c r="X867" s="25">
        <f>IF(W867="","",MAX(0,MAX($W$2:W867)))</f>
        <v/>
      </c>
      <c r="Y867" s="25">
        <f>IF(W867="","",W867-X867)</f>
        <v/>
      </c>
      <c r="Z867" s="20">
        <f>IF(A867="","",CHOOSE(WEEKDAY(A867,2),"Mon","Tue","Wed","Thu","Fri","Sat","Sun"))</f>
        <v/>
      </c>
      <c r="AA867" s="26">
        <f>IF(A867="","",DATE(YEAR(A867),MONTH(A867),1))</f>
        <v/>
      </c>
    </row>
    <row r="868">
      <c r="A868" s="27" t="n"/>
      <c r="B868" s="28" t="n"/>
      <c r="C868" s="24" t="n"/>
      <c r="D868" s="24" t="n"/>
      <c r="E868" s="24" t="n"/>
      <c r="F868" s="29" t="n"/>
      <c r="G868" s="29" t="n"/>
      <c r="H868" s="29" t="n"/>
      <c r="I868" s="30" t="n"/>
      <c r="J868" s="31" t="n"/>
      <c r="K868" s="31" t="n"/>
      <c r="L868" s="19">
        <f>IF(OR(K868="",J868="",J868=0),"",K868/J868)</f>
        <v/>
      </c>
      <c r="M868" s="20">
        <f>IF(AND(A868="",C868=""),"",IF(N868="No","Skipped",IF(K868="","Active",IF(K868&gt;0,"Win",IF(K868&lt;0,"Loss","Breakeven")))))</f>
        <v/>
      </c>
      <c r="N868" s="24" t="n"/>
      <c r="O868" s="21" t="n"/>
      <c r="P868" s="24" t="n"/>
      <c r="Q868" s="32" t="n"/>
      <c r="R868" s="24" t="n"/>
      <c r="S868" s="21" t="n"/>
      <c r="T868" s="21" t="n"/>
      <c r="U868" s="21" t="n"/>
      <c r="V868" s="24" t="n"/>
      <c r="W868" s="25">
        <f>IF(K868="","",SUM($K$2:K868))</f>
        <v/>
      </c>
      <c r="X868" s="25">
        <f>IF(W868="","",MAX(0,MAX($W$2:W868)))</f>
        <v/>
      </c>
      <c r="Y868" s="25">
        <f>IF(W868="","",W868-X868)</f>
        <v/>
      </c>
      <c r="Z868" s="20">
        <f>IF(A868="","",CHOOSE(WEEKDAY(A868,2),"Mon","Tue","Wed","Thu","Fri","Sat","Sun"))</f>
        <v/>
      </c>
      <c r="AA868" s="26">
        <f>IF(A868="","",DATE(YEAR(A868),MONTH(A868),1))</f>
        <v/>
      </c>
    </row>
    <row r="869">
      <c r="A869" s="27" t="n"/>
      <c r="B869" s="28" t="n"/>
      <c r="C869" s="24" t="n"/>
      <c r="D869" s="24" t="n"/>
      <c r="E869" s="24" t="n"/>
      <c r="F869" s="29" t="n"/>
      <c r="G869" s="29" t="n"/>
      <c r="H869" s="29" t="n"/>
      <c r="I869" s="30" t="n"/>
      <c r="J869" s="31" t="n"/>
      <c r="K869" s="31" t="n"/>
      <c r="L869" s="19">
        <f>IF(OR(K869="",J869="",J869=0),"",K869/J869)</f>
        <v/>
      </c>
      <c r="M869" s="20">
        <f>IF(AND(A869="",C869=""),"",IF(N869="No","Skipped",IF(K869="","Active",IF(K869&gt;0,"Win",IF(K869&lt;0,"Loss","Breakeven")))))</f>
        <v/>
      </c>
      <c r="N869" s="24" t="n"/>
      <c r="O869" s="21" t="n"/>
      <c r="P869" s="24" t="n"/>
      <c r="Q869" s="32" t="n"/>
      <c r="R869" s="24" t="n"/>
      <c r="S869" s="21" t="n"/>
      <c r="T869" s="21" t="n"/>
      <c r="U869" s="21" t="n"/>
      <c r="V869" s="24" t="n"/>
      <c r="W869" s="25">
        <f>IF(K869="","",SUM($K$2:K869))</f>
        <v/>
      </c>
      <c r="X869" s="25">
        <f>IF(W869="","",MAX(0,MAX($W$2:W869)))</f>
        <v/>
      </c>
      <c r="Y869" s="25">
        <f>IF(W869="","",W869-X869)</f>
        <v/>
      </c>
      <c r="Z869" s="20">
        <f>IF(A869="","",CHOOSE(WEEKDAY(A869,2),"Mon","Tue","Wed","Thu","Fri","Sat","Sun"))</f>
        <v/>
      </c>
      <c r="AA869" s="26">
        <f>IF(A869="","",DATE(YEAR(A869),MONTH(A869),1))</f>
        <v/>
      </c>
    </row>
    <row r="870">
      <c r="A870" s="27" t="n"/>
      <c r="B870" s="28" t="n"/>
      <c r="C870" s="24" t="n"/>
      <c r="D870" s="24" t="n"/>
      <c r="E870" s="24" t="n"/>
      <c r="F870" s="29" t="n"/>
      <c r="G870" s="29" t="n"/>
      <c r="H870" s="29" t="n"/>
      <c r="I870" s="30" t="n"/>
      <c r="J870" s="31" t="n"/>
      <c r="K870" s="31" t="n"/>
      <c r="L870" s="19">
        <f>IF(OR(K870="",J870="",J870=0),"",K870/J870)</f>
        <v/>
      </c>
      <c r="M870" s="20">
        <f>IF(AND(A870="",C870=""),"",IF(N870="No","Skipped",IF(K870="","Active",IF(K870&gt;0,"Win",IF(K870&lt;0,"Loss","Breakeven")))))</f>
        <v/>
      </c>
      <c r="N870" s="24" t="n"/>
      <c r="O870" s="21" t="n"/>
      <c r="P870" s="24" t="n"/>
      <c r="Q870" s="32" t="n"/>
      <c r="R870" s="24" t="n"/>
      <c r="S870" s="21" t="n"/>
      <c r="T870" s="21" t="n"/>
      <c r="U870" s="21" t="n"/>
      <c r="V870" s="24" t="n"/>
      <c r="W870" s="25">
        <f>IF(K870="","",SUM($K$2:K870))</f>
        <v/>
      </c>
      <c r="X870" s="25">
        <f>IF(W870="","",MAX(0,MAX($W$2:W870)))</f>
        <v/>
      </c>
      <c r="Y870" s="25">
        <f>IF(W870="","",W870-X870)</f>
        <v/>
      </c>
      <c r="Z870" s="20">
        <f>IF(A870="","",CHOOSE(WEEKDAY(A870,2),"Mon","Tue","Wed","Thu","Fri","Sat","Sun"))</f>
        <v/>
      </c>
      <c r="AA870" s="26">
        <f>IF(A870="","",DATE(YEAR(A870),MONTH(A870),1))</f>
        <v/>
      </c>
    </row>
    <row r="871">
      <c r="A871" s="27" t="n"/>
      <c r="B871" s="28" t="n"/>
      <c r="C871" s="24" t="n"/>
      <c r="D871" s="24" t="n"/>
      <c r="E871" s="24" t="n"/>
      <c r="F871" s="29" t="n"/>
      <c r="G871" s="29" t="n"/>
      <c r="H871" s="29" t="n"/>
      <c r="I871" s="30" t="n"/>
      <c r="J871" s="31" t="n"/>
      <c r="K871" s="31" t="n"/>
      <c r="L871" s="19">
        <f>IF(OR(K871="",J871="",J871=0),"",K871/J871)</f>
        <v/>
      </c>
      <c r="M871" s="20">
        <f>IF(AND(A871="",C871=""),"",IF(N871="No","Skipped",IF(K871="","Active",IF(K871&gt;0,"Win",IF(K871&lt;0,"Loss","Breakeven")))))</f>
        <v/>
      </c>
      <c r="N871" s="24" t="n"/>
      <c r="O871" s="21" t="n"/>
      <c r="P871" s="24" t="n"/>
      <c r="Q871" s="32" t="n"/>
      <c r="R871" s="24" t="n"/>
      <c r="S871" s="21" t="n"/>
      <c r="T871" s="21" t="n"/>
      <c r="U871" s="21" t="n"/>
      <c r="V871" s="24" t="n"/>
      <c r="W871" s="25">
        <f>IF(K871="","",SUM($K$2:K871))</f>
        <v/>
      </c>
      <c r="X871" s="25">
        <f>IF(W871="","",MAX(0,MAX($W$2:W871)))</f>
        <v/>
      </c>
      <c r="Y871" s="25">
        <f>IF(W871="","",W871-X871)</f>
        <v/>
      </c>
      <c r="Z871" s="20">
        <f>IF(A871="","",CHOOSE(WEEKDAY(A871,2),"Mon","Tue","Wed","Thu","Fri","Sat","Sun"))</f>
        <v/>
      </c>
      <c r="AA871" s="26">
        <f>IF(A871="","",DATE(YEAR(A871),MONTH(A871),1))</f>
        <v/>
      </c>
    </row>
    <row r="872">
      <c r="A872" s="27" t="n"/>
      <c r="B872" s="28" t="n"/>
      <c r="C872" s="24" t="n"/>
      <c r="D872" s="24" t="n"/>
      <c r="E872" s="24" t="n"/>
      <c r="F872" s="29" t="n"/>
      <c r="G872" s="29" t="n"/>
      <c r="H872" s="29" t="n"/>
      <c r="I872" s="30" t="n"/>
      <c r="J872" s="31" t="n"/>
      <c r="K872" s="31" t="n"/>
      <c r="L872" s="19">
        <f>IF(OR(K872="",J872="",J872=0),"",K872/J872)</f>
        <v/>
      </c>
      <c r="M872" s="20">
        <f>IF(AND(A872="",C872=""),"",IF(N872="No","Skipped",IF(K872="","Active",IF(K872&gt;0,"Win",IF(K872&lt;0,"Loss","Breakeven")))))</f>
        <v/>
      </c>
      <c r="N872" s="24" t="n"/>
      <c r="O872" s="21" t="n"/>
      <c r="P872" s="24" t="n"/>
      <c r="Q872" s="32" t="n"/>
      <c r="R872" s="24" t="n"/>
      <c r="S872" s="21" t="n"/>
      <c r="T872" s="21" t="n"/>
      <c r="U872" s="21" t="n"/>
      <c r="V872" s="24" t="n"/>
      <c r="W872" s="25">
        <f>IF(K872="","",SUM($K$2:K872))</f>
        <v/>
      </c>
      <c r="X872" s="25">
        <f>IF(W872="","",MAX(0,MAX($W$2:W872)))</f>
        <v/>
      </c>
      <c r="Y872" s="25">
        <f>IF(W872="","",W872-X872)</f>
        <v/>
      </c>
      <c r="Z872" s="20">
        <f>IF(A872="","",CHOOSE(WEEKDAY(A872,2),"Mon","Tue","Wed","Thu","Fri","Sat","Sun"))</f>
        <v/>
      </c>
      <c r="AA872" s="26">
        <f>IF(A872="","",DATE(YEAR(A872),MONTH(A872),1))</f>
        <v/>
      </c>
    </row>
    <row r="873">
      <c r="A873" s="27" t="n"/>
      <c r="B873" s="28" t="n"/>
      <c r="C873" s="24" t="n"/>
      <c r="D873" s="24" t="n"/>
      <c r="E873" s="24" t="n"/>
      <c r="F873" s="29" t="n"/>
      <c r="G873" s="29" t="n"/>
      <c r="H873" s="29" t="n"/>
      <c r="I873" s="30" t="n"/>
      <c r="J873" s="31" t="n"/>
      <c r="K873" s="31" t="n"/>
      <c r="L873" s="19">
        <f>IF(OR(K873="",J873="",J873=0),"",K873/J873)</f>
        <v/>
      </c>
      <c r="M873" s="20">
        <f>IF(AND(A873="",C873=""),"",IF(N873="No","Skipped",IF(K873="","Active",IF(K873&gt;0,"Win",IF(K873&lt;0,"Loss","Breakeven")))))</f>
        <v/>
      </c>
      <c r="N873" s="24" t="n"/>
      <c r="O873" s="21" t="n"/>
      <c r="P873" s="24" t="n"/>
      <c r="Q873" s="32" t="n"/>
      <c r="R873" s="24" t="n"/>
      <c r="S873" s="21" t="n"/>
      <c r="T873" s="21" t="n"/>
      <c r="U873" s="21" t="n"/>
      <c r="V873" s="24" t="n"/>
      <c r="W873" s="25">
        <f>IF(K873="","",SUM($K$2:K873))</f>
        <v/>
      </c>
      <c r="X873" s="25">
        <f>IF(W873="","",MAX(0,MAX($W$2:W873)))</f>
        <v/>
      </c>
      <c r="Y873" s="25">
        <f>IF(W873="","",W873-X873)</f>
        <v/>
      </c>
      <c r="Z873" s="20">
        <f>IF(A873="","",CHOOSE(WEEKDAY(A873,2),"Mon","Tue","Wed","Thu","Fri","Sat","Sun"))</f>
        <v/>
      </c>
      <c r="AA873" s="26">
        <f>IF(A873="","",DATE(YEAR(A873),MONTH(A873),1))</f>
        <v/>
      </c>
    </row>
    <row r="874">
      <c r="A874" s="27" t="n"/>
      <c r="B874" s="28" t="n"/>
      <c r="C874" s="24" t="n"/>
      <c r="D874" s="24" t="n"/>
      <c r="E874" s="24" t="n"/>
      <c r="F874" s="29" t="n"/>
      <c r="G874" s="29" t="n"/>
      <c r="H874" s="29" t="n"/>
      <c r="I874" s="30" t="n"/>
      <c r="J874" s="31" t="n"/>
      <c r="K874" s="31" t="n"/>
      <c r="L874" s="19">
        <f>IF(OR(K874="",J874="",J874=0),"",K874/J874)</f>
        <v/>
      </c>
      <c r="M874" s="20">
        <f>IF(AND(A874="",C874=""),"",IF(N874="No","Skipped",IF(K874="","Active",IF(K874&gt;0,"Win",IF(K874&lt;0,"Loss","Breakeven")))))</f>
        <v/>
      </c>
      <c r="N874" s="24" t="n"/>
      <c r="O874" s="21" t="n"/>
      <c r="P874" s="24" t="n"/>
      <c r="Q874" s="32" t="n"/>
      <c r="R874" s="24" t="n"/>
      <c r="S874" s="21" t="n"/>
      <c r="T874" s="21" t="n"/>
      <c r="U874" s="21" t="n"/>
      <c r="V874" s="24" t="n"/>
      <c r="W874" s="25">
        <f>IF(K874="","",SUM($K$2:K874))</f>
        <v/>
      </c>
      <c r="X874" s="25">
        <f>IF(W874="","",MAX(0,MAX($W$2:W874)))</f>
        <v/>
      </c>
      <c r="Y874" s="25">
        <f>IF(W874="","",W874-X874)</f>
        <v/>
      </c>
      <c r="Z874" s="20">
        <f>IF(A874="","",CHOOSE(WEEKDAY(A874,2),"Mon","Tue","Wed","Thu","Fri","Sat","Sun"))</f>
        <v/>
      </c>
      <c r="AA874" s="26">
        <f>IF(A874="","",DATE(YEAR(A874),MONTH(A874),1))</f>
        <v/>
      </c>
    </row>
    <row r="875">
      <c r="A875" s="27" t="n"/>
      <c r="B875" s="28" t="n"/>
      <c r="C875" s="24" t="n"/>
      <c r="D875" s="24" t="n"/>
      <c r="E875" s="24" t="n"/>
      <c r="F875" s="29" t="n"/>
      <c r="G875" s="29" t="n"/>
      <c r="H875" s="29" t="n"/>
      <c r="I875" s="30" t="n"/>
      <c r="J875" s="31" t="n"/>
      <c r="K875" s="31" t="n"/>
      <c r="L875" s="19">
        <f>IF(OR(K875="",J875="",J875=0),"",K875/J875)</f>
        <v/>
      </c>
      <c r="M875" s="20">
        <f>IF(AND(A875="",C875=""),"",IF(N875="No","Skipped",IF(K875="","Active",IF(K875&gt;0,"Win",IF(K875&lt;0,"Loss","Breakeven")))))</f>
        <v/>
      </c>
      <c r="N875" s="24" t="n"/>
      <c r="O875" s="21" t="n"/>
      <c r="P875" s="24" t="n"/>
      <c r="Q875" s="32" t="n"/>
      <c r="R875" s="24" t="n"/>
      <c r="S875" s="21" t="n"/>
      <c r="T875" s="21" t="n"/>
      <c r="U875" s="21" t="n"/>
      <c r="V875" s="24" t="n"/>
      <c r="W875" s="25">
        <f>IF(K875="","",SUM($K$2:K875))</f>
        <v/>
      </c>
      <c r="X875" s="25">
        <f>IF(W875="","",MAX(0,MAX($W$2:W875)))</f>
        <v/>
      </c>
      <c r="Y875" s="25">
        <f>IF(W875="","",W875-X875)</f>
        <v/>
      </c>
      <c r="Z875" s="20">
        <f>IF(A875="","",CHOOSE(WEEKDAY(A875,2),"Mon","Tue","Wed","Thu","Fri","Sat","Sun"))</f>
        <v/>
      </c>
      <c r="AA875" s="26">
        <f>IF(A875="","",DATE(YEAR(A875),MONTH(A875),1))</f>
        <v/>
      </c>
    </row>
    <row r="876">
      <c r="A876" s="27" t="n"/>
      <c r="B876" s="28" t="n"/>
      <c r="C876" s="24" t="n"/>
      <c r="D876" s="24" t="n"/>
      <c r="E876" s="24" t="n"/>
      <c r="F876" s="29" t="n"/>
      <c r="G876" s="29" t="n"/>
      <c r="H876" s="29" t="n"/>
      <c r="I876" s="30" t="n"/>
      <c r="J876" s="31" t="n"/>
      <c r="K876" s="31" t="n"/>
      <c r="L876" s="19">
        <f>IF(OR(K876="",J876="",J876=0),"",K876/J876)</f>
        <v/>
      </c>
      <c r="M876" s="20">
        <f>IF(AND(A876="",C876=""),"",IF(N876="No","Skipped",IF(K876="","Active",IF(K876&gt;0,"Win",IF(K876&lt;0,"Loss","Breakeven")))))</f>
        <v/>
      </c>
      <c r="N876" s="24" t="n"/>
      <c r="O876" s="21" t="n"/>
      <c r="P876" s="24" t="n"/>
      <c r="Q876" s="32" t="n"/>
      <c r="R876" s="24" t="n"/>
      <c r="S876" s="21" t="n"/>
      <c r="T876" s="21" t="n"/>
      <c r="U876" s="21" t="n"/>
      <c r="V876" s="24" t="n"/>
      <c r="W876" s="25">
        <f>IF(K876="","",SUM($K$2:K876))</f>
        <v/>
      </c>
      <c r="X876" s="25">
        <f>IF(W876="","",MAX(0,MAX($W$2:W876)))</f>
        <v/>
      </c>
      <c r="Y876" s="25">
        <f>IF(W876="","",W876-X876)</f>
        <v/>
      </c>
      <c r="Z876" s="20">
        <f>IF(A876="","",CHOOSE(WEEKDAY(A876,2),"Mon","Tue","Wed","Thu","Fri","Sat","Sun"))</f>
        <v/>
      </c>
      <c r="AA876" s="26">
        <f>IF(A876="","",DATE(YEAR(A876),MONTH(A876),1))</f>
        <v/>
      </c>
    </row>
    <row r="877">
      <c r="A877" s="27" t="n"/>
      <c r="B877" s="28" t="n"/>
      <c r="C877" s="24" t="n"/>
      <c r="D877" s="24" t="n"/>
      <c r="E877" s="24" t="n"/>
      <c r="F877" s="29" t="n"/>
      <c r="G877" s="29" t="n"/>
      <c r="H877" s="29" t="n"/>
      <c r="I877" s="30" t="n"/>
      <c r="J877" s="31" t="n"/>
      <c r="K877" s="31" t="n"/>
      <c r="L877" s="19">
        <f>IF(OR(K877="",J877="",J877=0),"",K877/J877)</f>
        <v/>
      </c>
      <c r="M877" s="20">
        <f>IF(AND(A877="",C877=""),"",IF(N877="No","Skipped",IF(K877="","Active",IF(K877&gt;0,"Win",IF(K877&lt;0,"Loss","Breakeven")))))</f>
        <v/>
      </c>
      <c r="N877" s="24" t="n"/>
      <c r="O877" s="21" t="n"/>
      <c r="P877" s="24" t="n"/>
      <c r="Q877" s="32" t="n"/>
      <c r="R877" s="24" t="n"/>
      <c r="S877" s="21" t="n"/>
      <c r="T877" s="21" t="n"/>
      <c r="U877" s="21" t="n"/>
      <c r="V877" s="24" t="n"/>
      <c r="W877" s="25">
        <f>IF(K877="","",SUM($K$2:K877))</f>
        <v/>
      </c>
      <c r="X877" s="25">
        <f>IF(W877="","",MAX(0,MAX($W$2:W877)))</f>
        <v/>
      </c>
      <c r="Y877" s="25">
        <f>IF(W877="","",W877-X877)</f>
        <v/>
      </c>
      <c r="Z877" s="20">
        <f>IF(A877="","",CHOOSE(WEEKDAY(A877,2),"Mon","Tue","Wed","Thu","Fri","Sat","Sun"))</f>
        <v/>
      </c>
      <c r="AA877" s="26">
        <f>IF(A877="","",DATE(YEAR(A877),MONTH(A877),1))</f>
        <v/>
      </c>
    </row>
    <row r="878">
      <c r="A878" s="27" t="n"/>
      <c r="B878" s="28" t="n"/>
      <c r="C878" s="24" t="n"/>
      <c r="D878" s="24" t="n"/>
      <c r="E878" s="24" t="n"/>
      <c r="F878" s="29" t="n"/>
      <c r="G878" s="29" t="n"/>
      <c r="H878" s="29" t="n"/>
      <c r="I878" s="30" t="n"/>
      <c r="J878" s="31" t="n"/>
      <c r="K878" s="31" t="n"/>
      <c r="L878" s="19">
        <f>IF(OR(K878="",J878="",J878=0),"",K878/J878)</f>
        <v/>
      </c>
      <c r="M878" s="20">
        <f>IF(AND(A878="",C878=""),"",IF(N878="No","Skipped",IF(K878="","Active",IF(K878&gt;0,"Win",IF(K878&lt;0,"Loss","Breakeven")))))</f>
        <v/>
      </c>
      <c r="N878" s="24" t="n"/>
      <c r="O878" s="21" t="n"/>
      <c r="P878" s="24" t="n"/>
      <c r="Q878" s="32" t="n"/>
      <c r="R878" s="24" t="n"/>
      <c r="S878" s="21" t="n"/>
      <c r="T878" s="21" t="n"/>
      <c r="U878" s="21" t="n"/>
      <c r="V878" s="24" t="n"/>
      <c r="W878" s="25">
        <f>IF(K878="","",SUM($K$2:K878))</f>
        <v/>
      </c>
      <c r="X878" s="25">
        <f>IF(W878="","",MAX(0,MAX($W$2:W878)))</f>
        <v/>
      </c>
      <c r="Y878" s="25">
        <f>IF(W878="","",W878-X878)</f>
        <v/>
      </c>
      <c r="Z878" s="20">
        <f>IF(A878="","",CHOOSE(WEEKDAY(A878,2),"Mon","Tue","Wed","Thu","Fri","Sat","Sun"))</f>
        <v/>
      </c>
      <c r="AA878" s="26">
        <f>IF(A878="","",DATE(YEAR(A878),MONTH(A878),1))</f>
        <v/>
      </c>
    </row>
    <row r="879">
      <c r="A879" s="27" t="n"/>
      <c r="B879" s="28" t="n"/>
      <c r="C879" s="24" t="n"/>
      <c r="D879" s="24" t="n"/>
      <c r="E879" s="24" t="n"/>
      <c r="F879" s="29" t="n"/>
      <c r="G879" s="29" t="n"/>
      <c r="H879" s="29" t="n"/>
      <c r="I879" s="30" t="n"/>
      <c r="J879" s="31" t="n"/>
      <c r="K879" s="31" t="n"/>
      <c r="L879" s="19">
        <f>IF(OR(K879="",J879="",J879=0),"",K879/J879)</f>
        <v/>
      </c>
      <c r="M879" s="20">
        <f>IF(AND(A879="",C879=""),"",IF(N879="No","Skipped",IF(K879="","Active",IF(K879&gt;0,"Win",IF(K879&lt;0,"Loss","Breakeven")))))</f>
        <v/>
      </c>
      <c r="N879" s="24" t="n"/>
      <c r="O879" s="21" t="n"/>
      <c r="P879" s="24" t="n"/>
      <c r="Q879" s="32" t="n"/>
      <c r="R879" s="24" t="n"/>
      <c r="S879" s="21" t="n"/>
      <c r="T879" s="21" t="n"/>
      <c r="U879" s="21" t="n"/>
      <c r="V879" s="24" t="n"/>
      <c r="W879" s="25">
        <f>IF(K879="","",SUM($K$2:K879))</f>
        <v/>
      </c>
      <c r="X879" s="25">
        <f>IF(W879="","",MAX(0,MAX($W$2:W879)))</f>
        <v/>
      </c>
      <c r="Y879" s="25">
        <f>IF(W879="","",W879-X879)</f>
        <v/>
      </c>
      <c r="Z879" s="20">
        <f>IF(A879="","",CHOOSE(WEEKDAY(A879,2),"Mon","Tue","Wed","Thu","Fri","Sat","Sun"))</f>
        <v/>
      </c>
      <c r="AA879" s="26">
        <f>IF(A879="","",DATE(YEAR(A879),MONTH(A879),1))</f>
        <v/>
      </c>
    </row>
    <row r="880">
      <c r="A880" s="27" t="n"/>
      <c r="B880" s="28" t="n"/>
      <c r="C880" s="24" t="n"/>
      <c r="D880" s="24" t="n"/>
      <c r="E880" s="24" t="n"/>
      <c r="F880" s="29" t="n"/>
      <c r="G880" s="29" t="n"/>
      <c r="H880" s="29" t="n"/>
      <c r="I880" s="30" t="n"/>
      <c r="J880" s="31" t="n"/>
      <c r="K880" s="31" t="n"/>
      <c r="L880" s="19">
        <f>IF(OR(K880="",J880="",J880=0),"",K880/J880)</f>
        <v/>
      </c>
      <c r="M880" s="20">
        <f>IF(AND(A880="",C880=""),"",IF(N880="No","Skipped",IF(K880="","Active",IF(K880&gt;0,"Win",IF(K880&lt;0,"Loss","Breakeven")))))</f>
        <v/>
      </c>
      <c r="N880" s="24" t="n"/>
      <c r="O880" s="21" t="n"/>
      <c r="P880" s="24" t="n"/>
      <c r="Q880" s="32" t="n"/>
      <c r="R880" s="24" t="n"/>
      <c r="S880" s="21" t="n"/>
      <c r="T880" s="21" t="n"/>
      <c r="U880" s="21" t="n"/>
      <c r="V880" s="24" t="n"/>
      <c r="W880" s="25">
        <f>IF(K880="","",SUM($K$2:K880))</f>
        <v/>
      </c>
      <c r="X880" s="25">
        <f>IF(W880="","",MAX(0,MAX($W$2:W880)))</f>
        <v/>
      </c>
      <c r="Y880" s="25">
        <f>IF(W880="","",W880-X880)</f>
        <v/>
      </c>
      <c r="Z880" s="20">
        <f>IF(A880="","",CHOOSE(WEEKDAY(A880,2),"Mon","Tue","Wed","Thu","Fri","Sat","Sun"))</f>
        <v/>
      </c>
      <c r="AA880" s="26">
        <f>IF(A880="","",DATE(YEAR(A880),MONTH(A880),1))</f>
        <v/>
      </c>
    </row>
    <row r="881">
      <c r="A881" s="27" t="n"/>
      <c r="B881" s="28" t="n"/>
      <c r="C881" s="24" t="n"/>
      <c r="D881" s="24" t="n"/>
      <c r="E881" s="24" t="n"/>
      <c r="F881" s="29" t="n"/>
      <c r="G881" s="29" t="n"/>
      <c r="H881" s="29" t="n"/>
      <c r="I881" s="30" t="n"/>
      <c r="J881" s="31" t="n"/>
      <c r="K881" s="31" t="n"/>
      <c r="L881" s="19">
        <f>IF(OR(K881="",J881="",J881=0),"",K881/J881)</f>
        <v/>
      </c>
      <c r="M881" s="20">
        <f>IF(AND(A881="",C881=""),"",IF(N881="No","Skipped",IF(K881="","Active",IF(K881&gt;0,"Win",IF(K881&lt;0,"Loss","Breakeven")))))</f>
        <v/>
      </c>
      <c r="N881" s="24" t="n"/>
      <c r="O881" s="21" t="n"/>
      <c r="P881" s="24" t="n"/>
      <c r="Q881" s="32" t="n"/>
      <c r="R881" s="24" t="n"/>
      <c r="S881" s="21" t="n"/>
      <c r="T881" s="21" t="n"/>
      <c r="U881" s="21" t="n"/>
      <c r="V881" s="24" t="n"/>
      <c r="W881" s="25">
        <f>IF(K881="","",SUM($K$2:K881))</f>
        <v/>
      </c>
      <c r="X881" s="25">
        <f>IF(W881="","",MAX(0,MAX($W$2:W881)))</f>
        <v/>
      </c>
      <c r="Y881" s="25">
        <f>IF(W881="","",W881-X881)</f>
        <v/>
      </c>
      <c r="Z881" s="20">
        <f>IF(A881="","",CHOOSE(WEEKDAY(A881,2),"Mon","Tue","Wed","Thu","Fri","Sat","Sun"))</f>
        <v/>
      </c>
      <c r="AA881" s="26">
        <f>IF(A881="","",DATE(YEAR(A881),MONTH(A881),1))</f>
        <v/>
      </c>
    </row>
    <row r="882">
      <c r="A882" s="27" t="n"/>
      <c r="B882" s="28" t="n"/>
      <c r="C882" s="24" t="n"/>
      <c r="D882" s="24" t="n"/>
      <c r="E882" s="24" t="n"/>
      <c r="F882" s="29" t="n"/>
      <c r="G882" s="29" t="n"/>
      <c r="H882" s="29" t="n"/>
      <c r="I882" s="30" t="n"/>
      <c r="J882" s="31" t="n"/>
      <c r="K882" s="31" t="n"/>
      <c r="L882" s="19">
        <f>IF(OR(K882="",J882="",J882=0),"",K882/J882)</f>
        <v/>
      </c>
      <c r="M882" s="20">
        <f>IF(AND(A882="",C882=""),"",IF(N882="No","Skipped",IF(K882="","Active",IF(K882&gt;0,"Win",IF(K882&lt;0,"Loss","Breakeven")))))</f>
        <v/>
      </c>
      <c r="N882" s="24" t="n"/>
      <c r="O882" s="21" t="n"/>
      <c r="P882" s="24" t="n"/>
      <c r="Q882" s="32" t="n"/>
      <c r="R882" s="24" t="n"/>
      <c r="S882" s="21" t="n"/>
      <c r="T882" s="21" t="n"/>
      <c r="U882" s="21" t="n"/>
      <c r="V882" s="24" t="n"/>
      <c r="W882" s="25">
        <f>IF(K882="","",SUM($K$2:K882))</f>
        <v/>
      </c>
      <c r="X882" s="25">
        <f>IF(W882="","",MAX(0,MAX($W$2:W882)))</f>
        <v/>
      </c>
      <c r="Y882" s="25">
        <f>IF(W882="","",W882-X882)</f>
        <v/>
      </c>
      <c r="Z882" s="20">
        <f>IF(A882="","",CHOOSE(WEEKDAY(A882,2),"Mon","Tue","Wed","Thu","Fri","Sat","Sun"))</f>
        <v/>
      </c>
      <c r="AA882" s="26">
        <f>IF(A882="","",DATE(YEAR(A882),MONTH(A882),1))</f>
        <v/>
      </c>
    </row>
    <row r="883">
      <c r="A883" s="27" t="n"/>
      <c r="B883" s="28" t="n"/>
      <c r="C883" s="24" t="n"/>
      <c r="D883" s="24" t="n"/>
      <c r="E883" s="24" t="n"/>
      <c r="F883" s="29" t="n"/>
      <c r="G883" s="29" t="n"/>
      <c r="H883" s="29" t="n"/>
      <c r="I883" s="30" t="n"/>
      <c r="J883" s="31" t="n"/>
      <c r="K883" s="31" t="n"/>
      <c r="L883" s="19">
        <f>IF(OR(K883="",J883="",J883=0),"",K883/J883)</f>
        <v/>
      </c>
      <c r="M883" s="20">
        <f>IF(AND(A883="",C883=""),"",IF(N883="No","Skipped",IF(K883="","Active",IF(K883&gt;0,"Win",IF(K883&lt;0,"Loss","Breakeven")))))</f>
        <v/>
      </c>
      <c r="N883" s="24" t="n"/>
      <c r="O883" s="21" t="n"/>
      <c r="P883" s="24" t="n"/>
      <c r="Q883" s="32" t="n"/>
      <c r="R883" s="24" t="n"/>
      <c r="S883" s="21" t="n"/>
      <c r="T883" s="21" t="n"/>
      <c r="U883" s="21" t="n"/>
      <c r="V883" s="24" t="n"/>
      <c r="W883" s="25">
        <f>IF(K883="","",SUM($K$2:K883))</f>
        <v/>
      </c>
      <c r="X883" s="25">
        <f>IF(W883="","",MAX(0,MAX($W$2:W883)))</f>
        <v/>
      </c>
      <c r="Y883" s="25">
        <f>IF(W883="","",W883-X883)</f>
        <v/>
      </c>
      <c r="Z883" s="20">
        <f>IF(A883="","",CHOOSE(WEEKDAY(A883,2),"Mon","Tue","Wed","Thu","Fri","Sat","Sun"))</f>
        <v/>
      </c>
      <c r="AA883" s="26">
        <f>IF(A883="","",DATE(YEAR(A883),MONTH(A883),1))</f>
        <v/>
      </c>
    </row>
    <row r="884">
      <c r="A884" s="27" t="n"/>
      <c r="B884" s="28" t="n"/>
      <c r="C884" s="24" t="n"/>
      <c r="D884" s="24" t="n"/>
      <c r="E884" s="24" t="n"/>
      <c r="F884" s="29" t="n"/>
      <c r="G884" s="29" t="n"/>
      <c r="H884" s="29" t="n"/>
      <c r="I884" s="30" t="n"/>
      <c r="J884" s="31" t="n"/>
      <c r="K884" s="31" t="n"/>
      <c r="L884" s="19">
        <f>IF(OR(K884="",J884="",J884=0),"",K884/J884)</f>
        <v/>
      </c>
      <c r="M884" s="20">
        <f>IF(AND(A884="",C884=""),"",IF(N884="No","Skipped",IF(K884="","Active",IF(K884&gt;0,"Win",IF(K884&lt;0,"Loss","Breakeven")))))</f>
        <v/>
      </c>
      <c r="N884" s="24" t="n"/>
      <c r="O884" s="21" t="n"/>
      <c r="P884" s="24" t="n"/>
      <c r="Q884" s="32" t="n"/>
      <c r="R884" s="24" t="n"/>
      <c r="S884" s="21" t="n"/>
      <c r="T884" s="21" t="n"/>
      <c r="U884" s="21" t="n"/>
      <c r="V884" s="24" t="n"/>
      <c r="W884" s="25">
        <f>IF(K884="","",SUM($K$2:K884))</f>
        <v/>
      </c>
      <c r="X884" s="25">
        <f>IF(W884="","",MAX(0,MAX($W$2:W884)))</f>
        <v/>
      </c>
      <c r="Y884" s="25">
        <f>IF(W884="","",W884-X884)</f>
        <v/>
      </c>
      <c r="Z884" s="20">
        <f>IF(A884="","",CHOOSE(WEEKDAY(A884,2),"Mon","Tue","Wed","Thu","Fri","Sat","Sun"))</f>
        <v/>
      </c>
      <c r="AA884" s="26">
        <f>IF(A884="","",DATE(YEAR(A884),MONTH(A884),1))</f>
        <v/>
      </c>
    </row>
    <row r="885">
      <c r="A885" s="27" t="n"/>
      <c r="B885" s="28" t="n"/>
      <c r="C885" s="24" t="n"/>
      <c r="D885" s="24" t="n"/>
      <c r="E885" s="24" t="n"/>
      <c r="F885" s="29" t="n"/>
      <c r="G885" s="29" t="n"/>
      <c r="H885" s="29" t="n"/>
      <c r="I885" s="30" t="n"/>
      <c r="J885" s="31" t="n"/>
      <c r="K885" s="31" t="n"/>
      <c r="L885" s="19">
        <f>IF(OR(K885="",J885="",J885=0),"",K885/J885)</f>
        <v/>
      </c>
      <c r="M885" s="20">
        <f>IF(AND(A885="",C885=""),"",IF(N885="No","Skipped",IF(K885="","Active",IF(K885&gt;0,"Win",IF(K885&lt;0,"Loss","Breakeven")))))</f>
        <v/>
      </c>
      <c r="N885" s="24" t="n"/>
      <c r="O885" s="21" t="n"/>
      <c r="P885" s="24" t="n"/>
      <c r="Q885" s="32" t="n"/>
      <c r="R885" s="24" t="n"/>
      <c r="S885" s="21" t="n"/>
      <c r="T885" s="21" t="n"/>
      <c r="U885" s="21" t="n"/>
      <c r="V885" s="24" t="n"/>
      <c r="W885" s="25">
        <f>IF(K885="","",SUM($K$2:K885))</f>
        <v/>
      </c>
      <c r="X885" s="25">
        <f>IF(W885="","",MAX(0,MAX($W$2:W885)))</f>
        <v/>
      </c>
      <c r="Y885" s="25">
        <f>IF(W885="","",W885-X885)</f>
        <v/>
      </c>
      <c r="Z885" s="20">
        <f>IF(A885="","",CHOOSE(WEEKDAY(A885,2),"Mon","Tue","Wed","Thu","Fri","Sat","Sun"))</f>
        <v/>
      </c>
      <c r="AA885" s="26">
        <f>IF(A885="","",DATE(YEAR(A885),MONTH(A885),1))</f>
        <v/>
      </c>
    </row>
    <row r="886">
      <c r="A886" s="27" t="n"/>
      <c r="B886" s="28" t="n"/>
      <c r="C886" s="24" t="n"/>
      <c r="D886" s="24" t="n"/>
      <c r="E886" s="24" t="n"/>
      <c r="F886" s="29" t="n"/>
      <c r="G886" s="29" t="n"/>
      <c r="H886" s="29" t="n"/>
      <c r="I886" s="30" t="n"/>
      <c r="J886" s="31" t="n"/>
      <c r="K886" s="31" t="n"/>
      <c r="L886" s="19">
        <f>IF(OR(K886="",J886="",J886=0),"",K886/J886)</f>
        <v/>
      </c>
      <c r="M886" s="20">
        <f>IF(AND(A886="",C886=""),"",IF(N886="No","Skipped",IF(K886="","Active",IF(K886&gt;0,"Win",IF(K886&lt;0,"Loss","Breakeven")))))</f>
        <v/>
      </c>
      <c r="N886" s="24" t="n"/>
      <c r="O886" s="21" t="n"/>
      <c r="P886" s="24" t="n"/>
      <c r="Q886" s="32" t="n"/>
      <c r="R886" s="24" t="n"/>
      <c r="S886" s="21" t="n"/>
      <c r="T886" s="21" t="n"/>
      <c r="U886" s="21" t="n"/>
      <c r="V886" s="24" t="n"/>
      <c r="W886" s="25">
        <f>IF(K886="","",SUM($K$2:K886))</f>
        <v/>
      </c>
      <c r="X886" s="25">
        <f>IF(W886="","",MAX(0,MAX($W$2:W886)))</f>
        <v/>
      </c>
      <c r="Y886" s="25">
        <f>IF(W886="","",W886-X886)</f>
        <v/>
      </c>
      <c r="Z886" s="20">
        <f>IF(A886="","",CHOOSE(WEEKDAY(A886,2),"Mon","Tue","Wed","Thu","Fri","Sat","Sun"))</f>
        <v/>
      </c>
      <c r="AA886" s="26">
        <f>IF(A886="","",DATE(YEAR(A886),MONTH(A886),1))</f>
        <v/>
      </c>
    </row>
    <row r="887">
      <c r="A887" s="27" t="n"/>
      <c r="B887" s="28" t="n"/>
      <c r="C887" s="24" t="n"/>
      <c r="D887" s="24" t="n"/>
      <c r="E887" s="24" t="n"/>
      <c r="F887" s="29" t="n"/>
      <c r="G887" s="29" t="n"/>
      <c r="H887" s="29" t="n"/>
      <c r="I887" s="30" t="n"/>
      <c r="J887" s="31" t="n"/>
      <c r="K887" s="31" t="n"/>
      <c r="L887" s="19">
        <f>IF(OR(K887="",J887="",J887=0),"",K887/J887)</f>
        <v/>
      </c>
      <c r="M887" s="20">
        <f>IF(AND(A887="",C887=""),"",IF(N887="No","Skipped",IF(K887="","Active",IF(K887&gt;0,"Win",IF(K887&lt;0,"Loss","Breakeven")))))</f>
        <v/>
      </c>
      <c r="N887" s="24" t="n"/>
      <c r="O887" s="21" t="n"/>
      <c r="P887" s="24" t="n"/>
      <c r="Q887" s="32" t="n"/>
      <c r="R887" s="24" t="n"/>
      <c r="S887" s="21" t="n"/>
      <c r="T887" s="21" t="n"/>
      <c r="U887" s="21" t="n"/>
      <c r="V887" s="24" t="n"/>
      <c r="W887" s="25">
        <f>IF(K887="","",SUM($K$2:K887))</f>
        <v/>
      </c>
      <c r="X887" s="25">
        <f>IF(W887="","",MAX(0,MAX($W$2:W887)))</f>
        <v/>
      </c>
      <c r="Y887" s="25">
        <f>IF(W887="","",W887-X887)</f>
        <v/>
      </c>
      <c r="Z887" s="20">
        <f>IF(A887="","",CHOOSE(WEEKDAY(A887,2),"Mon","Tue","Wed","Thu","Fri","Sat","Sun"))</f>
        <v/>
      </c>
      <c r="AA887" s="26">
        <f>IF(A887="","",DATE(YEAR(A887),MONTH(A887),1))</f>
        <v/>
      </c>
    </row>
    <row r="888">
      <c r="A888" s="27" t="n"/>
      <c r="B888" s="28" t="n"/>
      <c r="C888" s="24" t="n"/>
      <c r="D888" s="24" t="n"/>
      <c r="E888" s="24" t="n"/>
      <c r="F888" s="29" t="n"/>
      <c r="G888" s="29" t="n"/>
      <c r="H888" s="29" t="n"/>
      <c r="I888" s="30" t="n"/>
      <c r="J888" s="31" t="n"/>
      <c r="K888" s="31" t="n"/>
      <c r="L888" s="19">
        <f>IF(OR(K888="",J888="",J888=0),"",K888/J888)</f>
        <v/>
      </c>
      <c r="M888" s="20">
        <f>IF(AND(A888="",C888=""),"",IF(N888="No","Skipped",IF(K888="","Active",IF(K888&gt;0,"Win",IF(K888&lt;0,"Loss","Breakeven")))))</f>
        <v/>
      </c>
      <c r="N888" s="24" t="n"/>
      <c r="O888" s="21" t="n"/>
      <c r="P888" s="24" t="n"/>
      <c r="Q888" s="32" t="n"/>
      <c r="R888" s="24" t="n"/>
      <c r="S888" s="21" t="n"/>
      <c r="T888" s="21" t="n"/>
      <c r="U888" s="21" t="n"/>
      <c r="V888" s="24" t="n"/>
      <c r="W888" s="25">
        <f>IF(K888="","",SUM($K$2:K888))</f>
        <v/>
      </c>
      <c r="X888" s="25">
        <f>IF(W888="","",MAX(0,MAX($W$2:W888)))</f>
        <v/>
      </c>
      <c r="Y888" s="25">
        <f>IF(W888="","",W888-X888)</f>
        <v/>
      </c>
      <c r="Z888" s="20">
        <f>IF(A888="","",CHOOSE(WEEKDAY(A888,2),"Mon","Tue","Wed","Thu","Fri","Sat","Sun"))</f>
        <v/>
      </c>
      <c r="AA888" s="26">
        <f>IF(A888="","",DATE(YEAR(A888),MONTH(A888),1))</f>
        <v/>
      </c>
    </row>
    <row r="889">
      <c r="A889" s="27" t="n"/>
      <c r="B889" s="28" t="n"/>
      <c r="C889" s="24" t="n"/>
      <c r="D889" s="24" t="n"/>
      <c r="E889" s="24" t="n"/>
      <c r="F889" s="29" t="n"/>
      <c r="G889" s="29" t="n"/>
      <c r="H889" s="29" t="n"/>
      <c r="I889" s="30" t="n"/>
      <c r="J889" s="31" t="n"/>
      <c r="K889" s="31" t="n"/>
      <c r="L889" s="19">
        <f>IF(OR(K889="",J889="",J889=0),"",K889/J889)</f>
        <v/>
      </c>
      <c r="M889" s="20">
        <f>IF(AND(A889="",C889=""),"",IF(N889="No","Skipped",IF(K889="","Active",IF(K889&gt;0,"Win",IF(K889&lt;0,"Loss","Breakeven")))))</f>
        <v/>
      </c>
      <c r="N889" s="24" t="n"/>
      <c r="O889" s="21" t="n"/>
      <c r="P889" s="24" t="n"/>
      <c r="Q889" s="32" t="n"/>
      <c r="R889" s="24" t="n"/>
      <c r="S889" s="21" t="n"/>
      <c r="T889" s="21" t="n"/>
      <c r="U889" s="21" t="n"/>
      <c r="V889" s="24" t="n"/>
      <c r="W889" s="25">
        <f>IF(K889="","",SUM($K$2:K889))</f>
        <v/>
      </c>
      <c r="X889" s="25">
        <f>IF(W889="","",MAX(0,MAX($W$2:W889)))</f>
        <v/>
      </c>
      <c r="Y889" s="25">
        <f>IF(W889="","",W889-X889)</f>
        <v/>
      </c>
      <c r="Z889" s="20">
        <f>IF(A889="","",CHOOSE(WEEKDAY(A889,2),"Mon","Tue","Wed","Thu","Fri","Sat","Sun"))</f>
        <v/>
      </c>
      <c r="AA889" s="26">
        <f>IF(A889="","",DATE(YEAR(A889),MONTH(A889),1))</f>
        <v/>
      </c>
    </row>
    <row r="890">
      <c r="A890" s="27" t="n"/>
      <c r="B890" s="28" t="n"/>
      <c r="C890" s="24" t="n"/>
      <c r="D890" s="24" t="n"/>
      <c r="E890" s="24" t="n"/>
      <c r="F890" s="29" t="n"/>
      <c r="G890" s="29" t="n"/>
      <c r="H890" s="29" t="n"/>
      <c r="I890" s="30" t="n"/>
      <c r="J890" s="31" t="n"/>
      <c r="K890" s="31" t="n"/>
      <c r="L890" s="19">
        <f>IF(OR(K890="",J890="",J890=0),"",K890/J890)</f>
        <v/>
      </c>
      <c r="M890" s="20">
        <f>IF(AND(A890="",C890=""),"",IF(N890="No","Skipped",IF(K890="","Active",IF(K890&gt;0,"Win",IF(K890&lt;0,"Loss","Breakeven")))))</f>
        <v/>
      </c>
      <c r="N890" s="24" t="n"/>
      <c r="O890" s="21" t="n"/>
      <c r="P890" s="24" t="n"/>
      <c r="Q890" s="32" t="n"/>
      <c r="R890" s="24" t="n"/>
      <c r="S890" s="21" t="n"/>
      <c r="T890" s="21" t="n"/>
      <c r="U890" s="21" t="n"/>
      <c r="V890" s="24" t="n"/>
      <c r="W890" s="25">
        <f>IF(K890="","",SUM($K$2:K890))</f>
        <v/>
      </c>
      <c r="X890" s="25">
        <f>IF(W890="","",MAX(0,MAX($W$2:W890)))</f>
        <v/>
      </c>
      <c r="Y890" s="25">
        <f>IF(W890="","",W890-X890)</f>
        <v/>
      </c>
      <c r="Z890" s="20">
        <f>IF(A890="","",CHOOSE(WEEKDAY(A890,2),"Mon","Tue","Wed","Thu","Fri","Sat","Sun"))</f>
        <v/>
      </c>
      <c r="AA890" s="26">
        <f>IF(A890="","",DATE(YEAR(A890),MONTH(A890),1))</f>
        <v/>
      </c>
    </row>
    <row r="891">
      <c r="A891" s="27" t="n"/>
      <c r="B891" s="28" t="n"/>
      <c r="C891" s="24" t="n"/>
      <c r="D891" s="24" t="n"/>
      <c r="E891" s="24" t="n"/>
      <c r="F891" s="29" t="n"/>
      <c r="G891" s="29" t="n"/>
      <c r="H891" s="29" t="n"/>
      <c r="I891" s="30" t="n"/>
      <c r="J891" s="31" t="n"/>
      <c r="K891" s="31" t="n"/>
      <c r="L891" s="19">
        <f>IF(OR(K891="",J891="",J891=0),"",K891/J891)</f>
        <v/>
      </c>
      <c r="M891" s="20">
        <f>IF(AND(A891="",C891=""),"",IF(N891="No","Skipped",IF(K891="","Active",IF(K891&gt;0,"Win",IF(K891&lt;0,"Loss","Breakeven")))))</f>
        <v/>
      </c>
      <c r="N891" s="24" t="n"/>
      <c r="O891" s="21" t="n"/>
      <c r="P891" s="24" t="n"/>
      <c r="Q891" s="32" t="n"/>
      <c r="R891" s="24" t="n"/>
      <c r="S891" s="21" t="n"/>
      <c r="T891" s="21" t="n"/>
      <c r="U891" s="21" t="n"/>
      <c r="V891" s="24" t="n"/>
      <c r="W891" s="25">
        <f>IF(K891="","",SUM($K$2:K891))</f>
        <v/>
      </c>
      <c r="X891" s="25">
        <f>IF(W891="","",MAX(0,MAX($W$2:W891)))</f>
        <v/>
      </c>
      <c r="Y891" s="25">
        <f>IF(W891="","",W891-X891)</f>
        <v/>
      </c>
      <c r="Z891" s="20">
        <f>IF(A891="","",CHOOSE(WEEKDAY(A891,2),"Mon","Tue","Wed","Thu","Fri","Sat","Sun"))</f>
        <v/>
      </c>
      <c r="AA891" s="26">
        <f>IF(A891="","",DATE(YEAR(A891),MONTH(A891),1))</f>
        <v/>
      </c>
    </row>
    <row r="892">
      <c r="A892" s="27" t="n"/>
      <c r="B892" s="28" t="n"/>
      <c r="C892" s="24" t="n"/>
      <c r="D892" s="24" t="n"/>
      <c r="E892" s="24" t="n"/>
      <c r="F892" s="29" t="n"/>
      <c r="G892" s="29" t="n"/>
      <c r="H892" s="29" t="n"/>
      <c r="I892" s="30" t="n"/>
      <c r="J892" s="31" t="n"/>
      <c r="K892" s="31" t="n"/>
      <c r="L892" s="19">
        <f>IF(OR(K892="",J892="",J892=0),"",K892/J892)</f>
        <v/>
      </c>
      <c r="M892" s="20">
        <f>IF(AND(A892="",C892=""),"",IF(N892="No","Skipped",IF(K892="","Active",IF(K892&gt;0,"Win",IF(K892&lt;0,"Loss","Breakeven")))))</f>
        <v/>
      </c>
      <c r="N892" s="24" t="n"/>
      <c r="O892" s="21" t="n"/>
      <c r="P892" s="24" t="n"/>
      <c r="Q892" s="32" t="n"/>
      <c r="R892" s="24" t="n"/>
      <c r="S892" s="21" t="n"/>
      <c r="T892" s="21" t="n"/>
      <c r="U892" s="21" t="n"/>
      <c r="V892" s="24" t="n"/>
      <c r="W892" s="25">
        <f>IF(K892="","",SUM($K$2:K892))</f>
        <v/>
      </c>
      <c r="X892" s="25">
        <f>IF(W892="","",MAX(0,MAX($W$2:W892)))</f>
        <v/>
      </c>
      <c r="Y892" s="25">
        <f>IF(W892="","",W892-X892)</f>
        <v/>
      </c>
      <c r="Z892" s="20">
        <f>IF(A892="","",CHOOSE(WEEKDAY(A892,2),"Mon","Tue","Wed","Thu","Fri","Sat","Sun"))</f>
        <v/>
      </c>
      <c r="AA892" s="26">
        <f>IF(A892="","",DATE(YEAR(A892),MONTH(A892),1))</f>
        <v/>
      </c>
    </row>
    <row r="893">
      <c r="A893" s="27" t="n"/>
      <c r="B893" s="28" t="n"/>
      <c r="C893" s="24" t="n"/>
      <c r="D893" s="24" t="n"/>
      <c r="E893" s="24" t="n"/>
      <c r="F893" s="29" t="n"/>
      <c r="G893" s="29" t="n"/>
      <c r="H893" s="29" t="n"/>
      <c r="I893" s="30" t="n"/>
      <c r="J893" s="31" t="n"/>
      <c r="K893" s="31" t="n"/>
      <c r="L893" s="19">
        <f>IF(OR(K893="",J893="",J893=0),"",K893/J893)</f>
        <v/>
      </c>
      <c r="M893" s="20">
        <f>IF(AND(A893="",C893=""),"",IF(N893="No","Skipped",IF(K893="","Active",IF(K893&gt;0,"Win",IF(K893&lt;0,"Loss","Breakeven")))))</f>
        <v/>
      </c>
      <c r="N893" s="24" t="n"/>
      <c r="O893" s="21" t="n"/>
      <c r="P893" s="24" t="n"/>
      <c r="Q893" s="32" t="n"/>
      <c r="R893" s="24" t="n"/>
      <c r="S893" s="21" t="n"/>
      <c r="T893" s="21" t="n"/>
      <c r="U893" s="21" t="n"/>
      <c r="V893" s="24" t="n"/>
      <c r="W893" s="25">
        <f>IF(K893="","",SUM($K$2:K893))</f>
        <v/>
      </c>
      <c r="X893" s="25">
        <f>IF(W893="","",MAX(0,MAX($W$2:W893)))</f>
        <v/>
      </c>
      <c r="Y893" s="25">
        <f>IF(W893="","",W893-X893)</f>
        <v/>
      </c>
      <c r="Z893" s="20">
        <f>IF(A893="","",CHOOSE(WEEKDAY(A893,2),"Mon","Tue","Wed","Thu","Fri","Sat","Sun"))</f>
        <v/>
      </c>
      <c r="AA893" s="26">
        <f>IF(A893="","",DATE(YEAR(A893),MONTH(A893),1))</f>
        <v/>
      </c>
    </row>
    <row r="894">
      <c r="A894" s="27" t="n"/>
      <c r="B894" s="28" t="n"/>
      <c r="C894" s="24" t="n"/>
      <c r="D894" s="24" t="n"/>
      <c r="E894" s="24" t="n"/>
      <c r="F894" s="29" t="n"/>
      <c r="G894" s="29" t="n"/>
      <c r="H894" s="29" t="n"/>
      <c r="I894" s="30" t="n"/>
      <c r="J894" s="31" t="n"/>
      <c r="K894" s="31" t="n"/>
      <c r="L894" s="19">
        <f>IF(OR(K894="",J894="",J894=0),"",K894/J894)</f>
        <v/>
      </c>
      <c r="M894" s="20">
        <f>IF(AND(A894="",C894=""),"",IF(N894="No","Skipped",IF(K894="","Active",IF(K894&gt;0,"Win",IF(K894&lt;0,"Loss","Breakeven")))))</f>
        <v/>
      </c>
      <c r="N894" s="24" t="n"/>
      <c r="O894" s="21" t="n"/>
      <c r="P894" s="24" t="n"/>
      <c r="Q894" s="32" t="n"/>
      <c r="R894" s="24" t="n"/>
      <c r="S894" s="21" t="n"/>
      <c r="T894" s="21" t="n"/>
      <c r="U894" s="21" t="n"/>
      <c r="V894" s="24" t="n"/>
      <c r="W894" s="25">
        <f>IF(K894="","",SUM($K$2:K894))</f>
        <v/>
      </c>
      <c r="X894" s="25">
        <f>IF(W894="","",MAX(0,MAX($W$2:W894)))</f>
        <v/>
      </c>
      <c r="Y894" s="25">
        <f>IF(W894="","",W894-X894)</f>
        <v/>
      </c>
      <c r="Z894" s="20">
        <f>IF(A894="","",CHOOSE(WEEKDAY(A894,2),"Mon","Tue","Wed","Thu","Fri","Sat","Sun"))</f>
        <v/>
      </c>
      <c r="AA894" s="26">
        <f>IF(A894="","",DATE(YEAR(A894),MONTH(A894),1))</f>
        <v/>
      </c>
    </row>
    <row r="895">
      <c r="A895" s="27" t="n"/>
      <c r="B895" s="28" t="n"/>
      <c r="C895" s="24" t="n"/>
      <c r="D895" s="24" t="n"/>
      <c r="E895" s="24" t="n"/>
      <c r="F895" s="29" t="n"/>
      <c r="G895" s="29" t="n"/>
      <c r="H895" s="29" t="n"/>
      <c r="I895" s="30" t="n"/>
      <c r="J895" s="31" t="n"/>
      <c r="K895" s="31" t="n"/>
      <c r="L895" s="19">
        <f>IF(OR(K895="",J895="",J895=0),"",K895/J895)</f>
        <v/>
      </c>
      <c r="M895" s="20">
        <f>IF(AND(A895="",C895=""),"",IF(N895="No","Skipped",IF(K895="","Active",IF(K895&gt;0,"Win",IF(K895&lt;0,"Loss","Breakeven")))))</f>
        <v/>
      </c>
      <c r="N895" s="24" t="n"/>
      <c r="O895" s="21" t="n"/>
      <c r="P895" s="24" t="n"/>
      <c r="Q895" s="32" t="n"/>
      <c r="R895" s="24" t="n"/>
      <c r="S895" s="21" t="n"/>
      <c r="T895" s="21" t="n"/>
      <c r="U895" s="21" t="n"/>
      <c r="V895" s="24" t="n"/>
      <c r="W895" s="25">
        <f>IF(K895="","",SUM($K$2:K895))</f>
        <v/>
      </c>
      <c r="X895" s="25">
        <f>IF(W895="","",MAX(0,MAX($W$2:W895)))</f>
        <v/>
      </c>
      <c r="Y895" s="25">
        <f>IF(W895="","",W895-X895)</f>
        <v/>
      </c>
      <c r="Z895" s="20">
        <f>IF(A895="","",CHOOSE(WEEKDAY(A895,2),"Mon","Tue","Wed","Thu","Fri","Sat","Sun"))</f>
        <v/>
      </c>
      <c r="AA895" s="26">
        <f>IF(A895="","",DATE(YEAR(A895),MONTH(A895),1))</f>
        <v/>
      </c>
    </row>
    <row r="896">
      <c r="A896" s="27" t="n"/>
      <c r="B896" s="28" t="n"/>
      <c r="C896" s="24" t="n"/>
      <c r="D896" s="24" t="n"/>
      <c r="E896" s="24" t="n"/>
      <c r="F896" s="29" t="n"/>
      <c r="G896" s="29" t="n"/>
      <c r="H896" s="29" t="n"/>
      <c r="I896" s="30" t="n"/>
      <c r="J896" s="31" t="n"/>
      <c r="K896" s="31" t="n"/>
      <c r="L896" s="19">
        <f>IF(OR(K896="",J896="",J896=0),"",K896/J896)</f>
        <v/>
      </c>
      <c r="M896" s="20">
        <f>IF(AND(A896="",C896=""),"",IF(N896="No","Skipped",IF(K896="","Active",IF(K896&gt;0,"Win",IF(K896&lt;0,"Loss","Breakeven")))))</f>
        <v/>
      </c>
      <c r="N896" s="24" t="n"/>
      <c r="O896" s="21" t="n"/>
      <c r="P896" s="24" t="n"/>
      <c r="Q896" s="32" t="n"/>
      <c r="R896" s="24" t="n"/>
      <c r="S896" s="21" t="n"/>
      <c r="T896" s="21" t="n"/>
      <c r="U896" s="21" t="n"/>
      <c r="V896" s="24" t="n"/>
      <c r="W896" s="25">
        <f>IF(K896="","",SUM($K$2:K896))</f>
        <v/>
      </c>
      <c r="X896" s="25">
        <f>IF(W896="","",MAX(0,MAX($W$2:W896)))</f>
        <v/>
      </c>
      <c r="Y896" s="25">
        <f>IF(W896="","",W896-X896)</f>
        <v/>
      </c>
      <c r="Z896" s="20">
        <f>IF(A896="","",CHOOSE(WEEKDAY(A896,2),"Mon","Tue","Wed","Thu","Fri","Sat","Sun"))</f>
        <v/>
      </c>
      <c r="AA896" s="26">
        <f>IF(A896="","",DATE(YEAR(A896),MONTH(A896),1))</f>
        <v/>
      </c>
    </row>
    <row r="897">
      <c r="A897" s="27" t="n"/>
      <c r="B897" s="28" t="n"/>
      <c r="C897" s="24" t="n"/>
      <c r="D897" s="24" t="n"/>
      <c r="E897" s="24" t="n"/>
      <c r="F897" s="29" t="n"/>
      <c r="G897" s="29" t="n"/>
      <c r="H897" s="29" t="n"/>
      <c r="I897" s="30" t="n"/>
      <c r="J897" s="31" t="n"/>
      <c r="K897" s="31" t="n"/>
      <c r="L897" s="19">
        <f>IF(OR(K897="",J897="",J897=0),"",K897/J897)</f>
        <v/>
      </c>
      <c r="M897" s="20">
        <f>IF(AND(A897="",C897=""),"",IF(N897="No","Skipped",IF(K897="","Active",IF(K897&gt;0,"Win",IF(K897&lt;0,"Loss","Breakeven")))))</f>
        <v/>
      </c>
      <c r="N897" s="24" t="n"/>
      <c r="O897" s="21" t="n"/>
      <c r="P897" s="24" t="n"/>
      <c r="Q897" s="32" t="n"/>
      <c r="R897" s="24" t="n"/>
      <c r="S897" s="21" t="n"/>
      <c r="T897" s="21" t="n"/>
      <c r="U897" s="21" t="n"/>
      <c r="V897" s="24" t="n"/>
      <c r="W897" s="25">
        <f>IF(K897="","",SUM($K$2:K897))</f>
        <v/>
      </c>
      <c r="X897" s="25">
        <f>IF(W897="","",MAX(0,MAX($W$2:W897)))</f>
        <v/>
      </c>
      <c r="Y897" s="25">
        <f>IF(W897="","",W897-X897)</f>
        <v/>
      </c>
      <c r="Z897" s="20">
        <f>IF(A897="","",CHOOSE(WEEKDAY(A897,2),"Mon","Tue","Wed","Thu","Fri","Sat","Sun"))</f>
        <v/>
      </c>
      <c r="AA897" s="26">
        <f>IF(A897="","",DATE(YEAR(A897),MONTH(A897),1))</f>
        <v/>
      </c>
    </row>
    <row r="898">
      <c r="A898" s="27" t="n"/>
      <c r="B898" s="28" t="n"/>
      <c r="C898" s="24" t="n"/>
      <c r="D898" s="24" t="n"/>
      <c r="E898" s="24" t="n"/>
      <c r="F898" s="29" t="n"/>
      <c r="G898" s="29" t="n"/>
      <c r="H898" s="29" t="n"/>
      <c r="I898" s="30" t="n"/>
      <c r="J898" s="31" t="n"/>
      <c r="K898" s="31" t="n"/>
      <c r="L898" s="19">
        <f>IF(OR(K898="",J898="",J898=0),"",K898/J898)</f>
        <v/>
      </c>
      <c r="M898" s="20">
        <f>IF(AND(A898="",C898=""),"",IF(N898="No","Skipped",IF(K898="","Active",IF(K898&gt;0,"Win",IF(K898&lt;0,"Loss","Breakeven")))))</f>
        <v/>
      </c>
      <c r="N898" s="24" t="n"/>
      <c r="O898" s="21" t="n"/>
      <c r="P898" s="24" t="n"/>
      <c r="Q898" s="32" t="n"/>
      <c r="R898" s="24" t="n"/>
      <c r="S898" s="21" t="n"/>
      <c r="T898" s="21" t="n"/>
      <c r="U898" s="21" t="n"/>
      <c r="V898" s="24" t="n"/>
      <c r="W898" s="25">
        <f>IF(K898="","",SUM($K$2:K898))</f>
        <v/>
      </c>
      <c r="X898" s="25">
        <f>IF(W898="","",MAX(0,MAX($W$2:W898)))</f>
        <v/>
      </c>
      <c r="Y898" s="25">
        <f>IF(W898="","",W898-X898)</f>
        <v/>
      </c>
      <c r="Z898" s="20">
        <f>IF(A898="","",CHOOSE(WEEKDAY(A898,2),"Mon","Tue","Wed","Thu","Fri","Sat","Sun"))</f>
        <v/>
      </c>
      <c r="AA898" s="26">
        <f>IF(A898="","",DATE(YEAR(A898),MONTH(A898),1))</f>
        <v/>
      </c>
    </row>
    <row r="899">
      <c r="A899" s="27" t="n"/>
      <c r="B899" s="28" t="n"/>
      <c r="C899" s="24" t="n"/>
      <c r="D899" s="24" t="n"/>
      <c r="E899" s="24" t="n"/>
      <c r="F899" s="29" t="n"/>
      <c r="G899" s="29" t="n"/>
      <c r="H899" s="29" t="n"/>
      <c r="I899" s="30" t="n"/>
      <c r="J899" s="31" t="n"/>
      <c r="K899" s="31" t="n"/>
      <c r="L899" s="19">
        <f>IF(OR(K899="",J899="",J899=0),"",K899/J899)</f>
        <v/>
      </c>
      <c r="M899" s="20">
        <f>IF(AND(A899="",C899=""),"",IF(N899="No","Skipped",IF(K899="","Active",IF(K899&gt;0,"Win",IF(K899&lt;0,"Loss","Breakeven")))))</f>
        <v/>
      </c>
      <c r="N899" s="24" t="n"/>
      <c r="O899" s="21" t="n"/>
      <c r="P899" s="24" t="n"/>
      <c r="Q899" s="32" t="n"/>
      <c r="R899" s="24" t="n"/>
      <c r="S899" s="21" t="n"/>
      <c r="T899" s="21" t="n"/>
      <c r="U899" s="21" t="n"/>
      <c r="V899" s="24" t="n"/>
      <c r="W899" s="25">
        <f>IF(K899="","",SUM($K$2:K899))</f>
        <v/>
      </c>
      <c r="X899" s="25">
        <f>IF(W899="","",MAX(0,MAX($W$2:W899)))</f>
        <v/>
      </c>
      <c r="Y899" s="25">
        <f>IF(W899="","",W899-X899)</f>
        <v/>
      </c>
      <c r="Z899" s="20">
        <f>IF(A899="","",CHOOSE(WEEKDAY(A899,2),"Mon","Tue","Wed","Thu","Fri","Sat","Sun"))</f>
        <v/>
      </c>
      <c r="AA899" s="26">
        <f>IF(A899="","",DATE(YEAR(A899),MONTH(A899),1))</f>
        <v/>
      </c>
    </row>
    <row r="900">
      <c r="A900" s="27" t="n"/>
      <c r="B900" s="28" t="n"/>
      <c r="C900" s="24" t="n"/>
      <c r="D900" s="24" t="n"/>
      <c r="E900" s="24" t="n"/>
      <c r="F900" s="29" t="n"/>
      <c r="G900" s="29" t="n"/>
      <c r="H900" s="29" t="n"/>
      <c r="I900" s="30" t="n"/>
      <c r="J900" s="31" t="n"/>
      <c r="K900" s="31" t="n"/>
      <c r="L900" s="19">
        <f>IF(OR(K900="",J900="",J900=0),"",K900/J900)</f>
        <v/>
      </c>
      <c r="M900" s="20">
        <f>IF(AND(A900="",C900=""),"",IF(N900="No","Skipped",IF(K900="","Active",IF(K900&gt;0,"Win",IF(K900&lt;0,"Loss","Breakeven")))))</f>
        <v/>
      </c>
      <c r="N900" s="24" t="n"/>
      <c r="O900" s="21" t="n"/>
      <c r="P900" s="24" t="n"/>
      <c r="Q900" s="32" t="n"/>
      <c r="R900" s="24" t="n"/>
      <c r="S900" s="21" t="n"/>
      <c r="T900" s="21" t="n"/>
      <c r="U900" s="21" t="n"/>
      <c r="V900" s="24" t="n"/>
      <c r="W900" s="25">
        <f>IF(K900="","",SUM($K$2:K900))</f>
        <v/>
      </c>
      <c r="X900" s="25">
        <f>IF(W900="","",MAX(0,MAX($W$2:W900)))</f>
        <v/>
      </c>
      <c r="Y900" s="25">
        <f>IF(W900="","",W900-X900)</f>
        <v/>
      </c>
      <c r="Z900" s="20">
        <f>IF(A900="","",CHOOSE(WEEKDAY(A900,2),"Mon","Tue","Wed","Thu","Fri","Sat","Sun"))</f>
        <v/>
      </c>
      <c r="AA900" s="26">
        <f>IF(A900="","",DATE(YEAR(A900),MONTH(A900),1))</f>
        <v/>
      </c>
    </row>
    <row r="901">
      <c r="A901" s="27" t="n"/>
      <c r="B901" s="28" t="n"/>
      <c r="C901" s="24" t="n"/>
      <c r="D901" s="24" t="n"/>
      <c r="E901" s="24" t="n"/>
      <c r="F901" s="29" t="n"/>
      <c r="G901" s="29" t="n"/>
      <c r="H901" s="29" t="n"/>
      <c r="I901" s="30" t="n"/>
      <c r="J901" s="31" t="n"/>
      <c r="K901" s="31" t="n"/>
      <c r="L901" s="19">
        <f>IF(OR(K901="",J901="",J901=0),"",K901/J901)</f>
        <v/>
      </c>
      <c r="M901" s="20">
        <f>IF(AND(A901="",C901=""),"",IF(N901="No","Skipped",IF(K901="","Active",IF(K901&gt;0,"Win",IF(K901&lt;0,"Loss","Breakeven")))))</f>
        <v/>
      </c>
      <c r="N901" s="24" t="n"/>
      <c r="O901" s="21" t="n"/>
      <c r="P901" s="24" t="n"/>
      <c r="Q901" s="32" t="n"/>
      <c r="R901" s="24" t="n"/>
      <c r="S901" s="21" t="n"/>
      <c r="T901" s="21" t="n"/>
      <c r="U901" s="21" t="n"/>
      <c r="V901" s="24" t="n"/>
      <c r="W901" s="25">
        <f>IF(K901="","",SUM($K$2:K901))</f>
        <v/>
      </c>
      <c r="X901" s="25">
        <f>IF(W901="","",MAX(0,MAX($W$2:W901)))</f>
        <v/>
      </c>
      <c r="Y901" s="25">
        <f>IF(W901="","",W901-X901)</f>
        <v/>
      </c>
      <c r="Z901" s="20">
        <f>IF(A901="","",CHOOSE(WEEKDAY(A901,2),"Mon","Tue","Wed","Thu","Fri","Sat","Sun"))</f>
        <v/>
      </c>
      <c r="AA901" s="26">
        <f>IF(A901="","",DATE(YEAR(A901),MONTH(A901),1))</f>
        <v/>
      </c>
    </row>
    <row r="902">
      <c r="A902" s="27" t="n"/>
      <c r="B902" s="28" t="n"/>
      <c r="C902" s="24" t="n"/>
      <c r="D902" s="24" t="n"/>
      <c r="E902" s="24" t="n"/>
      <c r="F902" s="29" t="n"/>
      <c r="G902" s="29" t="n"/>
      <c r="H902" s="29" t="n"/>
      <c r="I902" s="30" t="n"/>
      <c r="J902" s="31" t="n"/>
      <c r="K902" s="31" t="n"/>
      <c r="L902" s="19">
        <f>IF(OR(K902="",J902="",J902=0),"",K902/J902)</f>
        <v/>
      </c>
      <c r="M902" s="20">
        <f>IF(AND(A902="",C902=""),"",IF(N902="No","Skipped",IF(K902="","Active",IF(K902&gt;0,"Win",IF(K902&lt;0,"Loss","Breakeven")))))</f>
        <v/>
      </c>
      <c r="N902" s="24" t="n"/>
      <c r="O902" s="21" t="n"/>
      <c r="P902" s="24" t="n"/>
      <c r="Q902" s="32" t="n"/>
      <c r="R902" s="24" t="n"/>
      <c r="S902" s="21" t="n"/>
      <c r="T902" s="21" t="n"/>
      <c r="U902" s="21" t="n"/>
      <c r="V902" s="24" t="n"/>
      <c r="W902" s="25">
        <f>IF(K902="","",SUM($K$2:K902))</f>
        <v/>
      </c>
      <c r="X902" s="25">
        <f>IF(W902="","",MAX(0,MAX($W$2:W902)))</f>
        <v/>
      </c>
      <c r="Y902" s="25">
        <f>IF(W902="","",W902-X902)</f>
        <v/>
      </c>
      <c r="Z902" s="20">
        <f>IF(A902="","",CHOOSE(WEEKDAY(A902,2),"Mon","Tue","Wed","Thu","Fri","Sat","Sun"))</f>
        <v/>
      </c>
      <c r="AA902" s="26">
        <f>IF(A902="","",DATE(YEAR(A902),MONTH(A902),1))</f>
        <v/>
      </c>
    </row>
    <row r="903">
      <c r="A903" s="27" t="n"/>
      <c r="B903" s="28" t="n"/>
      <c r="C903" s="24" t="n"/>
      <c r="D903" s="24" t="n"/>
      <c r="E903" s="24" t="n"/>
      <c r="F903" s="29" t="n"/>
      <c r="G903" s="29" t="n"/>
      <c r="H903" s="29" t="n"/>
      <c r="I903" s="30" t="n"/>
      <c r="J903" s="31" t="n"/>
      <c r="K903" s="31" t="n"/>
      <c r="L903" s="19">
        <f>IF(OR(K903="",J903="",J903=0),"",K903/J903)</f>
        <v/>
      </c>
      <c r="M903" s="20">
        <f>IF(AND(A903="",C903=""),"",IF(N903="No","Skipped",IF(K903="","Active",IF(K903&gt;0,"Win",IF(K903&lt;0,"Loss","Breakeven")))))</f>
        <v/>
      </c>
      <c r="N903" s="24" t="n"/>
      <c r="O903" s="21" t="n"/>
      <c r="P903" s="24" t="n"/>
      <c r="Q903" s="32" t="n"/>
      <c r="R903" s="24" t="n"/>
      <c r="S903" s="21" t="n"/>
      <c r="T903" s="21" t="n"/>
      <c r="U903" s="21" t="n"/>
      <c r="V903" s="24" t="n"/>
      <c r="W903" s="25">
        <f>IF(K903="","",SUM($K$2:K903))</f>
        <v/>
      </c>
      <c r="X903" s="25">
        <f>IF(W903="","",MAX(0,MAX($W$2:W903)))</f>
        <v/>
      </c>
      <c r="Y903" s="25">
        <f>IF(W903="","",W903-X903)</f>
        <v/>
      </c>
      <c r="Z903" s="20">
        <f>IF(A903="","",CHOOSE(WEEKDAY(A903,2),"Mon","Tue","Wed","Thu","Fri","Sat","Sun"))</f>
        <v/>
      </c>
      <c r="AA903" s="26">
        <f>IF(A903="","",DATE(YEAR(A903),MONTH(A903),1))</f>
        <v/>
      </c>
    </row>
    <row r="904">
      <c r="A904" s="27" t="n"/>
      <c r="B904" s="28" t="n"/>
      <c r="C904" s="24" t="n"/>
      <c r="D904" s="24" t="n"/>
      <c r="E904" s="24" t="n"/>
      <c r="F904" s="29" t="n"/>
      <c r="G904" s="29" t="n"/>
      <c r="H904" s="29" t="n"/>
      <c r="I904" s="30" t="n"/>
      <c r="J904" s="31" t="n"/>
      <c r="K904" s="31" t="n"/>
      <c r="L904" s="19">
        <f>IF(OR(K904="",J904="",J904=0),"",K904/J904)</f>
        <v/>
      </c>
      <c r="M904" s="20">
        <f>IF(AND(A904="",C904=""),"",IF(N904="No","Skipped",IF(K904="","Active",IF(K904&gt;0,"Win",IF(K904&lt;0,"Loss","Breakeven")))))</f>
        <v/>
      </c>
      <c r="N904" s="24" t="n"/>
      <c r="O904" s="21" t="n"/>
      <c r="P904" s="24" t="n"/>
      <c r="Q904" s="32" t="n"/>
      <c r="R904" s="24" t="n"/>
      <c r="S904" s="21" t="n"/>
      <c r="T904" s="21" t="n"/>
      <c r="U904" s="21" t="n"/>
      <c r="V904" s="24" t="n"/>
      <c r="W904" s="25">
        <f>IF(K904="","",SUM($K$2:K904))</f>
        <v/>
      </c>
      <c r="X904" s="25">
        <f>IF(W904="","",MAX(0,MAX($W$2:W904)))</f>
        <v/>
      </c>
      <c r="Y904" s="25">
        <f>IF(W904="","",W904-X904)</f>
        <v/>
      </c>
      <c r="Z904" s="20">
        <f>IF(A904="","",CHOOSE(WEEKDAY(A904,2),"Mon","Tue","Wed","Thu","Fri","Sat","Sun"))</f>
        <v/>
      </c>
      <c r="AA904" s="26">
        <f>IF(A904="","",DATE(YEAR(A904),MONTH(A904),1))</f>
        <v/>
      </c>
    </row>
    <row r="905">
      <c r="A905" s="27" t="n"/>
      <c r="B905" s="28" t="n"/>
      <c r="C905" s="24" t="n"/>
      <c r="D905" s="24" t="n"/>
      <c r="E905" s="24" t="n"/>
      <c r="F905" s="29" t="n"/>
      <c r="G905" s="29" t="n"/>
      <c r="H905" s="29" t="n"/>
      <c r="I905" s="30" t="n"/>
      <c r="J905" s="31" t="n"/>
      <c r="K905" s="31" t="n"/>
      <c r="L905" s="19">
        <f>IF(OR(K905="",J905="",J905=0),"",K905/J905)</f>
        <v/>
      </c>
      <c r="M905" s="20">
        <f>IF(AND(A905="",C905=""),"",IF(N905="No","Skipped",IF(K905="","Active",IF(K905&gt;0,"Win",IF(K905&lt;0,"Loss","Breakeven")))))</f>
        <v/>
      </c>
      <c r="N905" s="24" t="n"/>
      <c r="O905" s="21" t="n"/>
      <c r="P905" s="24" t="n"/>
      <c r="Q905" s="32" t="n"/>
      <c r="R905" s="24" t="n"/>
      <c r="S905" s="21" t="n"/>
      <c r="T905" s="21" t="n"/>
      <c r="U905" s="21" t="n"/>
      <c r="V905" s="24" t="n"/>
      <c r="W905" s="25">
        <f>IF(K905="","",SUM($K$2:K905))</f>
        <v/>
      </c>
      <c r="X905" s="25">
        <f>IF(W905="","",MAX(0,MAX($W$2:W905)))</f>
        <v/>
      </c>
      <c r="Y905" s="25">
        <f>IF(W905="","",W905-X905)</f>
        <v/>
      </c>
      <c r="Z905" s="20">
        <f>IF(A905="","",CHOOSE(WEEKDAY(A905,2),"Mon","Tue","Wed","Thu","Fri","Sat","Sun"))</f>
        <v/>
      </c>
      <c r="AA905" s="26">
        <f>IF(A905="","",DATE(YEAR(A905),MONTH(A905),1))</f>
        <v/>
      </c>
    </row>
    <row r="906">
      <c r="A906" s="27" t="n"/>
      <c r="B906" s="28" t="n"/>
      <c r="C906" s="24" t="n"/>
      <c r="D906" s="24" t="n"/>
      <c r="E906" s="24" t="n"/>
      <c r="F906" s="29" t="n"/>
      <c r="G906" s="29" t="n"/>
      <c r="H906" s="29" t="n"/>
      <c r="I906" s="30" t="n"/>
      <c r="J906" s="31" t="n"/>
      <c r="K906" s="31" t="n"/>
      <c r="L906" s="19">
        <f>IF(OR(K906="",J906="",J906=0),"",K906/J906)</f>
        <v/>
      </c>
      <c r="M906" s="20">
        <f>IF(AND(A906="",C906=""),"",IF(N906="No","Skipped",IF(K906="","Active",IF(K906&gt;0,"Win",IF(K906&lt;0,"Loss","Breakeven")))))</f>
        <v/>
      </c>
      <c r="N906" s="24" t="n"/>
      <c r="O906" s="21" t="n"/>
      <c r="P906" s="24" t="n"/>
      <c r="Q906" s="32" t="n"/>
      <c r="R906" s="24" t="n"/>
      <c r="S906" s="21" t="n"/>
      <c r="T906" s="21" t="n"/>
      <c r="U906" s="21" t="n"/>
      <c r="V906" s="24" t="n"/>
      <c r="W906" s="25">
        <f>IF(K906="","",SUM($K$2:K906))</f>
        <v/>
      </c>
      <c r="X906" s="25">
        <f>IF(W906="","",MAX(0,MAX($W$2:W906)))</f>
        <v/>
      </c>
      <c r="Y906" s="25">
        <f>IF(W906="","",W906-X906)</f>
        <v/>
      </c>
      <c r="Z906" s="20">
        <f>IF(A906="","",CHOOSE(WEEKDAY(A906,2),"Mon","Tue","Wed","Thu","Fri","Sat","Sun"))</f>
        <v/>
      </c>
      <c r="AA906" s="26">
        <f>IF(A906="","",DATE(YEAR(A906),MONTH(A906),1))</f>
        <v/>
      </c>
    </row>
    <row r="907">
      <c r="A907" s="27" t="n"/>
      <c r="B907" s="28" t="n"/>
      <c r="C907" s="24" t="n"/>
      <c r="D907" s="24" t="n"/>
      <c r="E907" s="24" t="n"/>
      <c r="F907" s="29" t="n"/>
      <c r="G907" s="29" t="n"/>
      <c r="H907" s="29" t="n"/>
      <c r="I907" s="30" t="n"/>
      <c r="J907" s="31" t="n"/>
      <c r="K907" s="31" t="n"/>
      <c r="L907" s="19">
        <f>IF(OR(K907="",J907="",J907=0),"",K907/J907)</f>
        <v/>
      </c>
      <c r="M907" s="20">
        <f>IF(AND(A907="",C907=""),"",IF(N907="No","Skipped",IF(K907="","Active",IF(K907&gt;0,"Win",IF(K907&lt;0,"Loss","Breakeven")))))</f>
        <v/>
      </c>
      <c r="N907" s="24" t="n"/>
      <c r="O907" s="21" t="n"/>
      <c r="P907" s="24" t="n"/>
      <c r="Q907" s="32" t="n"/>
      <c r="R907" s="24" t="n"/>
      <c r="S907" s="21" t="n"/>
      <c r="T907" s="21" t="n"/>
      <c r="U907" s="21" t="n"/>
      <c r="V907" s="24" t="n"/>
      <c r="W907" s="25">
        <f>IF(K907="","",SUM($K$2:K907))</f>
        <v/>
      </c>
      <c r="X907" s="25">
        <f>IF(W907="","",MAX(0,MAX($W$2:W907)))</f>
        <v/>
      </c>
      <c r="Y907" s="25">
        <f>IF(W907="","",W907-X907)</f>
        <v/>
      </c>
      <c r="Z907" s="20">
        <f>IF(A907="","",CHOOSE(WEEKDAY(A907,2),"Mon","Tue","Wed","Thu","Fri","Sat","Sun"))</f>
        <v/>
      </c>
      <c r="AA907" s="26">
        <f>IF(A907="","",DATE(YEAR(A907),MONTH(A907),1))</f>
        <v/>
      </c>
    </row>
    <row r="908">
      <c r="A908" s="27" t="n"/>
      <c r="B908" s="28" t="n"/>
      <c r="C908" s="24" t="n"/>
      <c r="D908" s="24" t="n"/>
      <c r="E908" s="24" t="n"/>
      <c r="F908" s="29" t="n"/>
      <c r="G908" s="29" t="n"/>
      <c r="H908" s="29" t="n"/>
      <c r="I908" s="30" t="n"/>
      <c r="J908" s="31" t="n"/>
      <c r="K908" s="31" t="n"/>
      <c r="L908" s="19">
        <f>IF(OR(K908="",J908="",J908=0),"",K908/J908)</f>
        <v/>
      </c>
      <c r="M908" s="20">
        <f>IF(AND(A908="",C908=""),"",IF(N908="No","Skipped",IF(K908="","Active",IF(K908&gt;0,"Win",IF(K908&lt;0,"Loss","Breakeven")))))</f>
        <v/>
      </c>
      <c r="N908" s="24" t="n"/>
      <c r="O908" s="21" t="n"/>
      <c r="P908" s="24" t="n"/>
      <c r="Q908" s="32" t="n"/>
      <c r="R908" s="24" t="n"/>
      <c r="S908" s="21" t="n"/>
      <c r="T908" s="21" t="n"/>
      <c r="U908" s="21" t="n"/>
      <c r="V908" s="24" t="n"/>
      <c r="W908" s="25">
        <f>IF(K908="","",SUM($K$2:K908))</f>
        <v/>
      </c>
      <c r="X908" s="25">
        <f>IF(W908="","",MAX(0,MAX($W$2:W908)))</f>
        <v/>
      </c>
      <c r="Y908" s="25">
        <f>IF(W908="","",W908-X908)</f>
        <v/>
      </c>
      <c r="Z908" s="20">
        <f>IF(A908="","",CHOOSE(WEEKDAY(A908,2),"Mon","Tue","Wed","Thu","Fri","Sat","Sun"))</f>
        <v/>
      </c>
      <c r="AA908" s="26">
        <f>IF(A908="","",DATE(YEAR(A908),MONTH(A908),1))</f>
        <v/>
      </c>
    </row>
    <row r="909">
      <c r="A909" s="27" t="n"/>
      <c r="B909" s="28" t="n"/>
      <c r="C909" s="24" t="n"/>
      <c r="D909" s="24" t="n"/>
      <c r="E909" s="24" t="n"/>
      <c r="F909" s="29" t="n"/>
      <c r="G909" s="29" t="n"/>
      <c r="H909" s="29" t="n"/>
      <c r="I909" s="30" t="n"/>
      <c r="J909" s="31" t="n"/>
      <c r="K909" s="31" t="n"/>
      <c r="L909" s="19">
        <f>IF(OR(K909="",J909="",J909=0),"",K909/J909)</f>
        <v/>
      </c>
      <c r="M909" s="20">
        <f>IF(AND(A909="",C909=""),"",IF(N909="No","Skipped",IF(K909="","Active",IF(K909&gt;0,"Win",IF(K909&lt;0,"Loss","Breakeven")))))</f>
        <v/>
      </c>
      <c r="N909" s="24" t="n"/>
      <c r="O909" s="21" t="n"/>
      <c r="P909" s="24" t="n"/>
      <c r="Q909" s="32" t="n"/>
      <c r="R909" s="24" t="n"/>
      <c r="S909" s="21" t="n"/>
      <c r="T909" s="21" t="n"/>
      <c r="U909" s="21" t="n"/>
      <c r="V909" s="24" t="n"/>
      <c r="W909" s="25">
        <f>IF(K909="","",SUM($K$2:K909))</f>
        <v/>
      </c>
      <c r="X909" s="25">
        <f>IF(W909="","",MAX(0,MAX($W$2:W909)))</f>
        <v/>
      </c>
      <c r="Y909" s="25">
        <f>IF(W909="","",W909-X909)</f>
        <v/>
      </c>
      <c r="Z909" s="20">
        <f>IF(A909="","",CHOOSE(WEEKDAY(A909,2),"Mon","Tue","Wed","Thu","Fri","Sat","Sun"))</f>
        <v/>
      </c>
      <c r="AA909" s="26">
        <f>IF(A909="","",DATE(YEAR(A909),MONTH(A909),1))</f>
        <v/>
      </c>
    </row>
    <row r="910">
      <c r="A910" s="27" t="n"/>
      <c r="B910" s="28" t="n"/>
      <c r="C910" s="24" t="n"/>
      <c r="D910" s="24" t="n"/>
      <c r="E910" s="24" t="n"/>
      <c r="F910" s="29" t="n"/>
      <c r="G910" s="29" t="n"/>
      <c r="H910" s="29" t="n"/>
      <c r="I910" s="30" t="n"/>
      <c r="J910" s="31" t="n"/>
      <c r="K910" s="31" t="n"/>
      <c r="L910" s="19">
        <f>IF(OR(K910="",J910="",J910=0),"",K910/J910)</f>
        <v/>
      </c>
      <c r="M910" s="20">
        <f>IF(AND(A910="",C910=""),"",IF(N910="No","Skipped",IF(K910="","Active",IF(K910&gt;0,"Win",IF(K910&lt;0,"Loss","Breakeven")))))</f>
        <v/>
      </c>
      <c r="N910" s="24" t="n"/>
      <c r="O910" s="21" t="n"/>
      <c r="P910" s="24" t="n"/>
      <c r="Q910" s="32" t="n"/>
      <c r="R910" s="24" t="n"/>
      <c r="S910" s="21" t="n"/>
      <c r="T910" s="21" t="n"/>
      <c r="U910" s="21" t="n"/>
      <c r="V910" s="24" t="n"/>
      <c r="W910" s="25">
        <f>IF(K910="","",SUM($K$2:K910))</f>
        <v/>
      </c>
      <c r="X910" s="25">
        <f>IF(W910="","",MAX(0,MAX($W$2:W910)))</f>
        <v/>
      </c>
      <c r="Y910" s="25">
        <f>IF(W910="","",W910-X910)</f>
        <v/>
      </c>
      <c r="Z910" s="20">
        <f>IF(A910="","",CHOOSE(WEEKDAY(A910,2),"Mon","Tue","Wed","Thu","Fri","Sat","Sun"))</f>
        <v/>
      </c>
      <c r="AA910" s="26">
        <f>IF(A910="","",DATE(YEAR(A910),MONTH(A910),1))</f>
        <v/>
      </c>
    </row>
    <row r="911">
      <c r="A911" s="27" t="n"/>
      <c r="B911" s="28" t="n"/>
      <c r="C911" s="24" t="n"/>
      <c r="D911" s="24" t="n"/>
      <c r="E911" s="24" t="n"/>
      <c r="F911" s="29" t="n"/>
      <c r="G911" s="29" t="n"/>
      <c r="H911" s="29" t="n"/>
      <c r="I911" s="30" t="n"/>
      <c r="J911" s="31" t="n"/>
      <c r="K911" s="31" t="n"/>
      <c r="L911" s="19">
        <f>IF(OR(K911="",J911="",J911=0),"",K911/J911)</f>
        <v/>
      </c>
      <c r="M911" s="20">
        <f>IF(AND(A911="",C911=""),"",IF(N911="No","Skipped",IF(K911="","Active",IF(K911&gt;0,"Win",IF(K911&lt;0,"Loss","Breakeven")))))</f>
        <v/>
      </c>
      <c r="N911" s="24" t="n"/>
      <c r="O911" s="21" t="n"/>
      <c r="P911" s="24" t="n"/>
      <c r="Q911" s="32" t="n"/>
      <c r="R911" s="24" t="n"/>
      <c r="S911" s="21" t="n"/>
      <c r="T911" s="21" t="n"/>
      <c r="U911" s="21" t="n"/>
      <c r="V911" s="24" t="n"/>
      <c r="W911" s="25">
        <f>IF(K911="","",SUM($K$2:K911))</f>
        <v/>
      </c>
      <c r="X911" s="25">
        <f>IF(W911="","",MAX(0,MAX($W$2:W911)))</f>
        <v/>
      </c>
      <c r="Y911" s="25">
        <f>IF(W911="","",W911-X911)</f>
        <v/>
      </c>
      <c r="Z911" s="20">
        <f>IF(A911="","",CHOOSE(WEEKDAY(A911,2),"Mon","Tue","Wed","Thu","Fri","Sat","Sun"))</f>
        <v/>
      </c>
      <c r="AA911" s="26">
        <f>IF(A911="","",DATE(YEAR(A911),MONTH(A911),1))</f>
        <v/>
      </c>
    </row>
    <row r="912">
      <c r="A912" s="27" t="n"/>
      <c r="B912" s="28" t="n"/>
      <c r="C912" s="24" t="n"/>
      <c r="D912" s="24" t="n"/>
      <c r="E912" s="24" t="n"/>
      <c r="F912" s="29" t="n"/>
      <c r="G912" s="29" t="n"/>
      <c r="H912" s="29" t="n"/>
      <c r="I912" s="30" t="n"/>
      <c r="J912" s="31" t="n"/>
      <c r="K912" s="31" t="n"/>
      <c r="L912" s="19">
        <f>IF(OR(K912="",J912="",J912=0),"",K912/J912)</f>
        <v/>
      </c>
      <c r="M912" s="20">
        <f>IF(AND(A912="",C912=""),"",IF(N912="No","Skipped",IF(K912="","Active",IF(K912&gt;0,"Win",IF(K912&lt;0,"Loss","Breakeven")))))</f>
        <v/>
      </c>
      <c r="N912" s="24" t="n"/>
      <c r="O912" s="21" t="n"/>
      <c r="P912" s="24" t="n"/>
      <c r="Q912" s="32" t="n"/>
      <c r="R912" s="24" t="n"/>
      <c r="S912" s="21" t="n"/>
      <c r="T912" s="21" t="n"/>
      <c r="U912" s="21" t="n"/>
      <c r="V912" s="24" t="n"/>
      <c r="W912" s="25">
        <f>IF(K912="","",SUM($K$2:K912))</f>
        <v/>
      </c>
      <c r="X912" s="25">
        <f>IF(W912="","",MAX(0,MAX($W$2:W912)))</f>
        <v/>
      </c>
      <c r="Y912" s="25">
        <f>IF(W912="","",W912-X912)</f>
        <v/>
      </c>
      <c r="Z912" s="20">
        <f>IF(A912="","",CHOOSE(WEEKDAY(A912,2),"Mon","Tue","Wed","Thu","Fri","Sat","Sun"))</f>
        <v/>
      </c>
      <c r="AA912" s="26">
        <f>IF(A912="","",DATE(YEAR(A912),MONTH(A912),1))</f>
        <v/>
      </c>
    </row>
    <row r="913">
      <c r="A913" s="27" t="n"/>
      <c r="B913" s="28" t="n"/>
      <c r="C913" s="24" t="n"/>
      <c r="D913" s="24" t="n"/>
      <c r="E913" s="24" t="n"/>
      <c r="F913" s="29" t="n"/>
      <c r="G913" s="29" t="n"/>
      <c r="H913" s="29" t="n"/>
      <c r="I913" s="30" t="n"/>
      <c r="J913" s="31" t="n"/>
      <c r="K913" s="31" t="n"/>
      <c r="L913" s="19">
        <f>IF(OR(K913="",J913="",J913=0),"",K913/J913)</f>
        <v/>
      </c>
      <c r="M913" s="20">
        <f>IF(AND(A913="",C913=""),"",IF(N913="No","Skipped",IF(K913="","Active",IF(K913&gt;0,"Win",IF(K913&lt;0,"Loss","Breakeven")))))</f>
        <v/>
      </c>
      <c r="N913" s="24" t="n"/>
      <c r="O913" s="21" t="n"/>
      <c r="P913" s="24" t="n"/>
      <c r="Q913" s="32" t="n"/>
      <c r="R913" s="24" t="n"/>
      <c r="S913" s="21" t="n"/>
      <c r="T913" s="21" t="n"/>
      <c r="U913" s="21" t="n"/>
      <c r="V913" s="24" t="n"/>
      <c r="W913" s="25">
        <f>IF(K913="","",SUM($K$2:K913))</f>
        <v/>
      </c>
      <c r="X913" s="25">
        <f>IF(W913="","",MAX(0,MAX($W$2:W913)))</f>
        <v/>
      </c>
      <c r="Y913" s="25">
        <f>IF(W913="","",W913-X913)</f>
        <v/>
      </c>
      <c r="Z913" s="20">
        <f>IF(A913="","",CHOOSE(WEEKDAY(A913,2),"Mon","Tue","Wed","Thu","Fri","Sat","Sun"))</f>
        <v/>
      </c>
      <c r="AA913" s="26">
        <f>IF(A913="","",DATE(YEAR(A913),MONTH(A913),1))</f>
        <v/>
      </c>
    </row>
    <row r="914">
      <c r="A914" s="27" t="n"/>
      <c r="B914" s="28" t="n"/>
      <c r="C914" s="24" t="n"/>
      <c r="D914" s="24" t="n"/>
      <c r="E914" s="24" t="n"/>
      <c r="F914" s="29" t="n"/>
      <c r="G914" s="29" t="n"/>
      <c r="H914" s="29" t="n"/>
      <c r="I914" s="30" t="n"/>
      <c r="J914" s="31" t="n"/>
      <c r="K914" s="31" t="n"/>
      <c r="L914" s="19">
        <f>IF(OR(K914="",J914="",J914=0),"",K914/J914)</f>
        <v/>
      </c>
      <c r="M914" s="20">
        <f>IF(AND(A914="",C914=""),"",IF(N914="No","Skipped",IF(K914="","Active",IF(K914&gt;0,"Win",IF(K914&lt;0,"Loss","Breakeven")))))</f>
        <v/>
      </c>
      <c r="N914" s="24" t="n"/>
      <c r="O914" s="21" t="n"/>
      <c r="P914" s="24" t="n"/>
      <c r="Q914" s="32" t="n"/>
      <c r="R914" s="24" t="n"/>
      <c r="S914" s="21" t="n"/>
      <c r="T914" s="21" t="n"/>
      <c r="U914" s="21" t="n"/>
      <c r="V914" s="24" t="n"/>
      <c r="W914" s="25">
        <f>IF(K914="","",SUM($K$2:K914))</f>
        <v/>
      </c>
      <c r="X914" s="25">
        <f>IF(W914="","",MAX(0,MAX($W$2:W914)))</f>
        <v/>
      </c>
      <c r="Y914" s="25">
        <f>IF(W914="","",W914-X914)</f>
        <v/>
      </c>
      <c r="Z914" s="20">
        <f>IF(A914="","",CHOOSE(WEEKDAY(A914,2),"Mon","Tue","Wed","Thu","Fri","Sat","Sun"))</f>
        <v/>
      </c>
      <c r="AA914" s="26">
        <f>IF(A914="","",DATE(YEAR(A914),MONTH(A914),1))</f>
        <v/>
      </c>
    </row>
    <row r="915">
      <c r="A915" s="27" t="n"/>
      <c r="B915" s="28" t="n"/>
      <c r="C915" s="24" t="n"/>
      <c r="D915" s="24" t="n"/>
      <c r="E915" s="24" t="n"/>
      <c r="F915" s="29" t="n"/>
      <c r="G915" s="29" t="n"/>
      <c r="H915" s="29" t="n"/>
      <c r="I915" s="30" t="n"/>
      <c r="J915" s="31" t="n"/>
      <c r="K915" s="31" t="n"/>
      <c r="L915" s="19">
        <f>IF(OR(K915="",J915="",J915=0),"",K915/J915)</f>
        <v/>
      </c>
      <c r="M915" s="20">
        <f>IF(AND(A915="",C915=""),"",IF(N915="No","Skipped",IF(K915="","Active",IF(K915&gt;0,"Win",IF(K915&lt;0,"Loss","Breakeven")))))</f>
        <v/>
      </c>
      <c r="N915" s="24" t="n"/>
      <c r="O915" s="21" t="n"/>
      <c r="P915" s="24" t="n"/>
      <c r="Q915" s="32" t="n"/>
      <c r="R915" s="24" t="n"/>
      <c r="S915" s="21" t="n"/>
      <c r="T915" s="21" t="n"/>
      <c r="U915" s="21" t="n"/>
      <c r="V915" s="24" t="n"/>
      <c r="W915" s="25">
        <f>IF(K915="","",SUM($K$2:K915))</f>
        <v/>
      </c>
      <c r="X915" s="25">
        <f>IF(W915="","",MAX(0,MAX($W$2:W915)))</f>
        <v/>
      </c>
      <c r="Y915" s="25">
        <f>IF(W915="","",W915-X915)</f>
        <v/>
      </c>
      <c r="Z915" s="20">
        <f>IF(A915="","",CHOOSE(WEEKDAY(A915,2),"Mon","Tue","Wed","Thu","Fri","Sat","Sun"))</f>
        <v/>
      </c>
      <c r="AA915" s="26">
        <f>IF(A915="","",DATE(YEAR(A915),MONTH(A915),1))</f>
        <v/>
      </c>
    </row>
    <row r="916">
      <c r="A916" s="27" t="n"/>
      <c r="B916" s="28" t="n"/>
      <c r="C916" s="24" t="n"/>
      <c r="D916" s="24" t="n"/>
      <c r="E916" s="24" t="n"/>
      <c r="F916" s="29" t="n"/>
      <c r="G916" s="29" t="n"/>
      <c r="H916" s="29" t="n"/>
      <c r="I916" s="30" t="n"/>
      <c r="J916" s="31" t="n"/>
      <c r="K916" s="31" t="n"/>
      <c r="L916" s="19">
        <f>IF(OR(K916="",J916="",J916=0),"",K916/J916)</f>
        <v/>
      </c>
      <c r="M916" s="20">
        <f>IF(AND(A916="",C916=""),"",IF(N916="No","Skipped",IF(K916="","Active",IF(K916&gt;0,"Win",IF(K916&lt;0,"Loss","Breakeven")))))</f>
        <v/>
      </c>
      <c r="N916" s="24" t="n"/>
      <c r="O916" s="21" t="n"/>
      <c r="P916" s="24" t="n"/>
      <c r="Q916" s="32" t="n"/>
      <c r="R916" s="24" t="n"/>
      <c r="S916" s="21" t="n"/>
      <c r="T916" s="21" t="n"/>
      <c r="U916" s="21" t="n"/>
      <c r="V916" s="24" t="n"/>
      <c r="W916" s="25">
        <f>IF(K916="","",SUM($K$2:K916))</f>
        <v/>
      </c>
      <c r="X916" s="25">
        <f>IF(W916="","",MAX(0,MAX($W$2:W916)))</f>
        <v/>
      </c>
      <c r="Y916" s="25">
        <f>IF(W916="","",W916-X916)</f>
        <v/>
      </c>
      <c r="Z916" s="20">
        <f>IF(A916="","",CHOOSE(WEEKDAY(A916,2),"Mon","Tue","Wed","Thu","Fri","Sat","Sun"))</f>
        <v/>
      </c>
      <c r="AA916" s="26">
        <f>IF(A916="","",DATE(YEAR(A916),MONTH(A916),1))</f>
        <v/>
      </c>
    </row>
    <row r="917">
      <c r="A917" s="27" t="n"/>
      <c r="B917" s="28" t="n"/>
      <c r="C917" s="24" t="n"/>
      <c r="D917" s="24" t="n"/>
      <c r="E917" s="24" t="n"/>
      <c r="F917" s="29" t="n"/>
      <c r="G917" s="29" t="n"/>
      <c r="H917" s="29" t="n"/>
      <c r="I917" s="30" t="n"/>
      <c r="J917" s="31" t="n"/>
      <c r="K917" s="31" t="n"/>
      <c r="L917" s="19">
        <f>IF(OR(K917="",J917="",J917=0),"",K917/J917)</f>
        <v/>
      </c>
      <c r="M917" s="20">
        <f>IF(AND(A917="",C917=""),"",IF(N917="No","Skipped",IF(K917="","Active",IF(K917&gt;0,"Win",IF(K917&lt;0,"Loss","Breakeven")))))</f>
        <v/>
      </c>
      <c r="N917" s="24" t="n"/>
      <c r="O917" s="21" t="n"/>
      <c r="P917" s="24" t="n"/>
      <c r="Q917" s="32" t="n"/>
      <c r="R917" s="24" t="n"/>
      <c r="S917" s="21" t="n"/>
      <c r="T917" s="21" t="n"/>
      <c r="U917" s="21" t="n"/>
      <c r="V917" s="24" t="n"/>
      <c r="W917" s="25">
        <f>IF(K917="","",SUM($K$2:K917))</f>
        <v/>
      </c>
      <c r="X917" s="25">
        <f>IF(W917="","",MAX(0,MAX($W$2:W917)))</f>
        <v/>
      </c>
      <c r="Y917" s="25">
        <f>IF(W917="","",W917-X917)</f>
        <v/>
      </c>
      <c r="Z917" s="20">
        <f>IF(A917="","",CHOOSE(WEEKDAY(A917,2),"Mon","Tue","Wed","Thu","Fri","Sat","Sun"))</f>
        <v/>
      </c>
      <c r="AA917" s="26">
        <f>IF(A917="","",DATE(YEAR(A917),MONTH(A917),1))</f>
        <v/>
      </c>
    </row>
    <row r="918">
      <c r="A918" s="27" t="n"/>
      <c r="B918" s="28" t="n"/>
      <c r="C918" s="24" t="n"/>
      <c r="D918" s="24" t="n"/>
      <c r="E918" s="24" t="n"/>
      <c r="F918" s="29" t="n"/>
      <c r="G918" s="29" t="n"/>
      <c r="H918" s="29" t="n"/>
      <c r="I918" s="30" t="n"/>
      <c r="J918" s="31" t="n"/>
      <c r="K918" s="31" t="n"/>
      <c r="L918" s="19">
        <f>IF(OR(K918="",J918="",J918=0),"",K918/J918)</f>
        <v/>
      </c>
      <c r="M918" s="20">
        <f>IF(AND(A918="",C918=""),"",IF(N918="No","Skipped",IF(K918="","Active",IF(K918&gt;0,"Win",IF(K918&lt;0,"Loss","Breakeven")))))</f>
        <v/>
      </c>
      <c r="N918" s="24" t="n"/>
      <c r="O918" s="21" t="n"/>
      <c r="P918" s="24" t="n"/>
      <c r="Q918" s="32" t="n"/>
      <c r="R918" s="24" t="n"/>
      <c r="S918" s="21" t="n"/>
      <c r="T918" s="21" t="n"/>
      <c r="U918" s="21" t="n"/>
      <c r="V918" s="24" t="n"/>
      <c r="W918" s="25">
        <f>IF(K918="","",SUM($K$2:K918))</f>
        <v/>
      </c>
      <c r="X918" s="25">
        <f>IF(W918="","",MAX(0,MAX($W$2:W918)))</f>
        <v/>
      </c>
      <c r="Y918" s="25">
        <f>IF(W918="","",W918-X918)</f>
        <v/>
      </c>
      <c r="Z918" s="20">
        <f>IF(A918="","",CHOOSE(WEEKDAY(A918,2),"Mon","Tue","Wed","Thu","Fri","Sat","Sun"))</f>
        <v/>
      </c>
      <c r="AA918" s="26">
        <f>IF(A918="","",DATE(YEAR(A918),MONTH(A918),1))</f>
        <v/>
      </c>
    </row>
    <row r="919">
      <c r="A919" s="27" t="n"/>
      <c r="B919" s="28" t="n"/>
      <c r="C919" s="24" t="n"/>
      <c r="D919" s="24" t="n"/>
      <c r="E919" s="24" t="n"/>
      <c r="F919" s="29" t="n"/>
      <c r="G919" s="29" t="n"/>
      <c r="H919" s="29" t="n"/>
      <c r="I919" s="30" t="n"/>
      <c r="J919" s="31" t="n"/>
      <c r="K919" s="31" t="n"/>
      <c r="L919" s="19">
        <f>IF(OR(K919="",J919="",J919=0),"",K919/J919)</f>
        <v/>
      </c>
      <c r="M919" s="20">
        <f>IF(AND(A919="",C919=""),"",IF(N919="No","Skipped",IF(K919="","Active",IF(K919&gt;0,"Win",IF(K919&lt;0,"Loss","Breakeven")))))</f>
        <v/>
      </c>
      <c r="N919" s="24" t="n"/>
      <c r="O919" s="21" t="n"/>
      <c r="P919" s="24" t="n"/>
      <c r="Q919" s="32" t="n"/>
      <c r="R919" s="24" t="n"/>
      <c r="S919" s="21" t="n"/>
      <c r="T919" s="21" t="n"/>
      <c r="U919" s="21" t="n"/>
      <c r="V919" s="24" t="n"/>
      <c r="W919" s="25">
        <f>IF(K919="","",SUM($K$2:K919))</f>
        <v/>
      </c>
      <c r="X919" s="25">
        <f>IF(W919="","",MAX(0,MAX($W$2:W919)))</f>
        <v/>
      </c>
      <c r="Y919" s="25">
        <f>IF(W919="","",W919-X919)</f>
        <v/>
      </c>
      <c r="Z919" s="20">
        <f>IF(A919="","",CHOOSE(WEEKDAY(A919,2),"Mon","Tue","Wed","Thu","Fri","Sat","Sun"))</f>
        <v/>
      </c>
      <c r="AA919" s="26">
        <f>IF(A919="","",DATE(YEAR(A919),MONTH(A919),1))</f>
        <v/>
      </c>
    </row>
    <row r="920">
      <c r="A920" s="27" t="n"/>
      <c r="B920" s="28" t="n"/>
      <c r="C920" s="24" t="n"/>
      <c r="D920" s="24" t="n"/>
      <c r="E920" s="24" t="n"/>
      <c r="F920" s="29" t="n"/>
      <c r="G920" s="29" t="n"/>
      <c r="H920" s="29" t="n"/>
      <c r="I920" s="30" t="n"/>
      <c r="J920" s="31" t="n"/>
      <c r="K920" s="31" t="n"/>
      <c r="L920" s="19">
        <f>IF(OR(K920="",J920="",J920=0),"",K920/J920)</f>
        <v/>
      </c>
      <c r="M920" s="20">
        <f>IF(AND(A920="",C920=""),"",IF(N920="No","Skipped",IF(K920="","Active",IF(K920&gt;0,"Win",IF(K920&lt;0,"Loss","Breakeven")))))</f>
        <v/>
      </c>
      <c r="N920" s="24" t="n"/>
      <c r="O920" s="21" t="n"/>
      <c r="P920" s="24" t="n"/>
      <c r="Q920" s="32" t="n"/>
      <c r="R920" s="24" t="n"/>
      <c r="S920" s="21" t="n"/>
      <c r="T920" s="21" t="n"/>
      <c r="U920" s="21" t="n"/>
      <c r="V920" s="24" t="n"/>
      <c r="W920" s="25">
        <f>IF(K920="","",SUM($K$2:K920))</f>
        <v/>
      </c>
      <c r="X920" s="25">
        <f>IF(W920="","",MAX(0,MAX($W$2:W920)))</f>
        <v/>
      </c>
      <c r="Y920" s="25">
        <f>IF(W920="","",W920-X920)</f>
        <v/>
      </c>
      <c r="Z920" s="20">
        <f>IF(A920="","",CHOOSE(WEEKDAY(A920,2),"Mon","Tue","Wed","Thu","Fri","Sat","Sun"))</f>
        <v/>
      </c>
      <c r="AA920" s="26">
        <f>IF(A920="","",DATE(YEAR(A920),MONTH(A920),1))</f>
        <v/>
      </c>
    </row>
    <row r="921">
      <c r="A921" s="27" t="n"/>
      <c r="B921" s="28" t="n"/>
      <c r="C921" s="24" t="n"/>
      <c r="D921" s="24" t="n"/>
      <c r="E921" s="24" t="n"/>
      <c r="F921" s="29" t="n"/>
      <c r="G921" s="29" t="n"/>
      <c r="H921" s="29" t="n"/>
      <c r="I921" s="30" t="n"/>
      <c r="J921" s="31" t="n"/>
      <c r="K921" s="31" t="n"/>
      <c r="L921" s="19">
        <f>IF(OR(K921="",J921="",J921=0),"",K921/J921)</f>
        <v/>
      </c>
      <c r="M921" s="20">
        <f>IF(AND(A921="",C921=""),"",IF(N921="No","Skipped",IF(K921="","Active",IF(K921&gt;0,"Win",IF(K921&lt;0,"Loss","Breakeven")))))</f>
        <v/>
      </c>
      <c r="N921" s="24" t="n"/>
      <c r="O921" s="21" t="n"/>
      <c r="P921" s="24" t="n"/>
      <c r="Q921" s="32" t="n"/>
      <c r="R921" s="24" t="n"/>
      <c r="S921" s="21" t="n"/>
      <c r="T921" s="21" t="n"/>
      <c r="U921" s="21" t="n"/>
      <c r="V921" s="24" t="n"/>
      <c r="W921" s="25">
        <f>IF(K921="","",SUM($K$2:K921))</f>
        <v/>
      </c>
      <c r="X921" s="25">
        <f>IF(W921="","",MAX(0,MAX($W$2:W921)))</f>
        <v/>
      </c>
      <c r="Y921" s="25">
        <f>IF(W921="","",W921-X921)</f>
        <v/>
      </c>
      <c r="Z921" s="20">
        <f>IF(A921="","",CHOOSE(WEEKDAY(A921,2),"Mon","Tue","Wed","Thu","Fri","Sat","Sun"))</f>
        <v/>
      </c>
      <c r="AA921" s="26">
        <f>IF(A921="","",DATE(YEAR(A921),MONTH(A921),1))</f>
        <v/>
      </c>
    </row>
    <row r="922">
      <c r="A922" s="27" t="n"/>
      <c r="B922" s="28" t="n"/>
      <c r="C922" s="24" t="n"/>
      <c r="D922" s="24" t="n"/>
      <c r="E922" s="24" t="n"/>
      <c r="F922" s="29" t="n"/>
      <c r="G922" s="29" t="n"/>
      <c r="H922" s="29" t="n"/>
      <c r="I922" s="30" t="n"/>
      <c r="J922" s="31" t="n"/>
      <c r="K922" s="31" t="n"/>
      <c r="L922" s="19">
        <f>IF(OR(K922="",J922="",J922=0),"",K922/J922)</f>
        <v/>
      </c>
      <c r="M922" s="20">
        <f>IF(AND(A922="",C922=""),"",IF(N922="No","Skipped",IF(K922="","Active",IF(K922&gt;0,"Win",IF(K922&lt;0,"Loss","Breakeven")))))</f>
        <v/>
      </c>
      <c r="N922" s="24" t="n"/>
      <c r="O922" s="21" t="n"/>
      <c r="P922" s="24" t="n"/>
      <c r="Q922" s="32" t="n"/>
      <c r="R922" s="24" t="n"/>
      <c r="S922" s="21" t="n"/>
      <c r="T922" s="21" t="n"/>
      <c r="U922" s="21" t="n"/>
      <c r="V922" s="24" t="n"/>
      <c r="W922" s="25">
        <f>IF(K922="","",SUM($K$2:K922))</f>
        <v/>
      </c>
      <c r="X922" s="25">
        <f>IF(W922="","",MAX(0,MAX($W$2:W922)))</f>
        <v/>
      </c>
      <c r="Y922" s="25">
        <f>IF(W922="","",W922-X922)</f>
        <v/>
      </c>
      <c r="Z922" s="20">
        <f>IF(A922="","",CHOOSE(WEEKDAY(A922,2),"Mon","Tue","Wed","Thu","Fri","Sat","Sun"))</f>
        <v/>
      </c>
      <c r="AA922" s="26">
        <f>IF(A922="","",DATE(YEAR(A922),MONTH(A922),1))</f>
        <v/>
      </c>
    </row>
    <row r="923">
      <c r="A923" s="27" t="n"/>
      <c r="B923" s="28" t="n"/>
      <c r="C923" s="24" t="n"/>
      <c r="D923" s="24" t="n"/>
      <c r="E923" s="24" t="n"/>
      <c r="F923" s="29" t="n"/>
      <c r="G923" s="29" t="n"/>
      <c r="H923" s="29" t="n"/>
      <c r="I923" s="30" t="n"/>
      <c r="J923" s="31" t="n"/>
      <c r="K923" s="31" t="n"/>
      <c r="L923" s="19">
        <f>IF(OR(K923="",J923="",J923=0),"",K923/J923)</f>
        <v/>
      </c>
      <c r="M923" s="20">
        <f>IF(AND(A923="",C923=""),"",IF(N923="No","Skipped",IF(K923="","Active",IF(K923&gt;0,"Win",IF(K923&lt;0,"Loss","Breakeven")))))</f>
        <v/>
      </c>
      <c r="N923" s="24" t="n"/>
      <c r="O923" s="21" t="n"/>
      <c r="P923" s="24" t="n"/>
      <c r="Q923" s="32" t="n"/>
      <c r="R923" s="24" t="n"/>
      <c r="S923" s="21" t="n"/>
      <c r="T923" s="21" t="n"/>
      <c r="U923" s="21" t="n"/>
      <c r="V923" s="24" t="n"/>
      <c r="W923" s="25">
        <f>IF(K923="","",SUM($K$2:K923))</f>
        <v/>
      </c>
      <c r="X923" s="25">
        <f>IF(W923="","",MAX(0,MAX($W$2:W923)))</f>
        <v/>
      </c>
      <c r="Y923" s="25">
        <f>IF(W923="","",W923-X923)</f>
        <v/>
      </c>
      <c r="Z923" s="20">
        <f>IF(A923="","",CHOOSE(WEEKDAY(A923,2),"Mon","Tue","Wed","Thu","Fri","Sat","Sun"))</f>
        <v/>
      </c>
      <c r="AA923" s="26">
        <f>IF(A923="","",DATE(YEAR(A923),MONTH(A923),1))</f>
        <v/>
      </c>
    </row>
    <row r="924">
      <c r="A924" s="27" t="n"/>
      <c r="B924" s="28" t="n"/>
      <c r="C924" s="24" t="n"/>
      <c r="D924" s="24" t="n"/>
      <c r="E924" s="24" t="n"/>
      <c r="F924" s="29" t="n"/>
      <c r="G924" s="29" t="n"/>
      <c r="H924" s="29" t="n"/>
      <c r="I924" s="30" t="n"/>
      <c r="J924" s="31" t="n"/>
      <c r="K924" s="31" t="n"/>
      <c r="L924" s="19">
        <f>IF(OR(K924="",J924="",J924=0),"",K924/J924)</f>
        <v/>
      </c>
      <c r="M924" s="20">
        <f>IF(AND(A924="",C924=""),"",IF(N924="No","Skipped",IF(K924="","Active",IF(K924&gt;0,"Win",IF(K924&lt;0,"Loss","Breakeven")))))</f>
        <v/>
      </c>
      <c r="N924" s="24" t="n"/>
      <c r="O924" s="21" t="n"/>
      <c r="P924" s="24" t="n"/>
      <c r="Q924" s="32" t="n"/>
      <c r="R924" s="24" t="n"/>
      <c r="S924" s="21" t="n"/>
      <c r="T924" s="21" t="n"/>
      <c r="U924" s="21" t="n"/>
      <c r="V924" s="24" t="n"/>
      <c r="W924" s="25">
        <f>IF(K924="","",SUM($K$2:K924))</f>
        <v/>
      </c>
      <c r="X924" s="25">
        <f>IF(W924="","",MAX(0,MAX($W$2:W924)))</f>
        <v/>
      </c>
      <c r="Y924" s="25">
        <f>IF(W924="","",W924-X924)</f>
        <v/>
      </c>
      <c r="Z924" s="20">
        <f>IF(A924="","",CHOOSE(WEEKDAY(A924,2),"Mon","Tue","Wed","Thu","Fri","Sat","Sun"))</f>
        <v/>
      </c>
      <c r="AA924" s="26">
        <f>IF(A924="","",DATE(YEAR(A924),MONTH(A924),1))</f>
        <v/>
      </c>
    </row>
    <row r="925">
      <c r="A925" s="27" t="n"/>
      <c r="B925" s="28" t="n"/>
      <c r="C925" s="24" t="n"/>
      <c r="D925" s="24" t="n"/>
      <c r="E925" s="24" t="n"/>
      <c r="F925" s="29" t="n"/>
      <c r="G925" s="29" t="n"/>
      <c r="H925" s="29" t="n"/>
      <c r="I925" s="30" t="n"/>
      <c r="J925" s="31" t="n"/>
      <c r="K925" s="31" t="n"/>
      <c r="L925" s="19">
        <f>IF(OR(K925="",J925="",J925=0),"",K925/J925)</f>
        <v/>
      </c>
      <c r="M925" s="20">
        <f>IF(AND(A925="",C925=""),"",IF(N925="No","Skipped",IF(K925="","Active",IF(K925&gt;0,"Win",IF(K925&lt;0,"Loss","Breakeven")))))</f>
        <v/>
      </c>
      <c r="N925" s="24" t="n"/>
      <c r="O925" s="21" t="n"/>
      <c r="P925" s="24" t="n"/>
      <c r="Q925" s="32" t="n"/>
      <c r="R925" s="24" t="n"/>
      <c r="S925" s="21" t="n"/>
      <c r="T925" s="21" t="n"/>
      <c r="U925" s="21" t="n"/>
      <c r="V925" s="24" t="n"/>
      <c r="W925" s="25">
        <f>IF(K925="","",SUM($K$2:K925))</f>
        <v/>
      </c>
      <c r="X925" s="25">
        <f>IF(W925="","",MAX(0,MAX($W$2:W925)))</f>
        <v/>
      </c>
      <c r="Y925" s="25">
        <f>IF(W925="","",W925-X925)</f>
        <v/>
      </c>
      <c r="Z925" s="20">
        <f>IF(A925="","",CHOOSE(WEEKDAY(A925,2),"Mon","Tue","Wed","Thu","Fri","Sat","Sun"))</f>
        <v/>
      </c>
      <c r="AA925" s="26">
        <f>IF(A925="","",DATE(YEAR(A925),MONTH(A925),1))</f>
        <v/>
      </c>
    </row>
    <row r="926">
      <c r="A926" s="27" t="n"/>
      <c r="B926" s="28" t="n"/>
      <c r="C926" s="24" t="n"/>
      <c r="D926" s="24" t="n"/>
      <c r="E926" s="24" t="n"/>
      <c r="F926" s="29" t="n"/>
      <c r="G926" s="29" t="n"/>
      <c r="H926" s="29" t="n"/>
      <c r="I926" s="30" t="n"/>
      <c r="J926" s="31" t="n"/>
      <c r="K926" s="31" t="n"/>
      <c r="L926" s="19">
        <f>IF(OR(K926="",J926="",J926=0),"",K926/J926)</f>
        <v/>
      </c>
      <c r="M926" s="20">
        <f>IF(AND(A926="",C926=""),"",IF(N926="No","Skipped",IF(K926="","Active",IF(K926&gt;0,"Win",IF(K926&lt;0,"Loss","Breakeven")))))</f>
        <v/>
      </c>
      <c r="N926" s="24" t="n"/>
      <c r="O926" s="21" t="n"/>
      <c r="P926" s="24" t="n"/>
      <c r="Q926" s="32" t="n"/>
      <c r="R926" s="24" t="n"/>
      <c r="S926" s="21" t="n"/>
      <c r="T926" s="21" t="n"/>
      <c r="U926" s="21" t="n"/>
      <c r="V926" s="24" t="n"/>
      <c r="W926" s="25">
        <f>IF(K926="","",SUM($K$2:K926))</f>
        <v/>
      </c>
      <c r="X926" s="25">
        <f>IF(W926="","",MAX(0,MAX($W$2:W926)))</f>
        <v/>
      </c>
      <c r="Y926" s="25">
        <f>IF(W926="","",W926-X926)</f>
        <v/>
      </c>
      <c r="Z926" s="20">
        <f>IF(A926="","",CHOOSE(WEEKDAY(A926,2),"Mon","Tue","Wed","Thu","Fri","Sat","Sun"))</f>
        <v/>
      </c>
      <c r="AA926" s="26">
        <f>IF(A926="","",DATE(YEAR(A926),MONTH(A926),1))</f>
        <v/>
      </c>
    </row>
    <row r="927">
      <c r="A927" s="27" t="n"/>
      <c r="B927" s="28" t="n"/>
      <c r="C927" s="24" t="n"/>
      <c r="D927" s="24" t="n"/>
      <c r="E927" s="24" t="n"/>
      <c r="F927" s="29" t="n"/>
      <c r="G927" s="29" t="n"/>
      <c r="H927" s="29" t="n"/>
      <c r="I927" s="30" t="n"/>
      <c r="J927" s="31" t="n"/>
      <c r="K927" s="31" t="n"/>
      <c r="L927" s="19">
        <f>IF(OR(K927="",J927="",J927=0),"",K927/J927)</f>
        <v/>
      </c>
      <c r="M927" s="20">
        <f>IF(AND(A927="",C927=""),"",IF(N927="No","Skipped",IF(K927="","Active",IF(K927&gt;0,"Win",IF(K927&lt;0,"Loss","Breakeven")))))</f>
        <v/>
      </c>
      <c r="N927" s="24" t="n"/>
      <c r="O927" s="21" t="n"/>
      <c r="P927" s="24" t="n"/>
      <c r="Q927" s="32" t="n"/>
      <c r="R927" s="24" t="n"/>
      <c r="S927" s="21" t="n"/>
      <c r="T927" s="21" t="n"/>
      <c r="U927" s="21" t="n"/>
      <c r="V927" s="24" t="n"/>
      <c r="W927" s="25">
        <f>IF(K927="","",SUM($K$2:K927))</f>
        <v/>
      </c>
      <c r="X927" s="25">
        <f>IF(W927="","",MAX(0,MAX($W$2:W927)))</f>
        <v/>
      </c>
      <c r="Y927" s="25">
        <f>IF(W927="","",W927-X927)</f>
        <v/>
      </c>
      <c r="Z927" s="20">
        <f>IF(A927="","",CHOOSE(WEEKDAY(A927,2),"Mon","Tue","Wed","Thu","Fri","Sat","Sun"))</f>
        <v/>
      </c>
      <c r="AA927" s="26">
        <f>IF(A927="","",DATE(YEAR(A927),MONTH(A927),1))</f>
        <v/>
      </c>
    </row>
    <row r="928">
      <c r="A928" s="27" t="n"/>
      <c r="B928" s="28" t="n"/>
      <c r="C928" s="24" t="n"/>
      <c r="D928" s="24" t="n"/>
      <c r="E928" s="24" t="n"/>
      <c r="F928" s="29" t="n"/>
      <c r="G928" s="29" t="n"/>
      <c r="H928" s="29" t="n"/>
      <c r="I928" s="30" t="n"/>
      <c r="J928" s="31" t="n"/>
      <c r="K928" s="31" t="n"/>
      <c r="L928" s="19">
        <f>IF(OR(K928="",J928="",J928=0),"",K928/J928)</f>
        <v/>
      </c>
      <c r="M928" s="20">
        <f>IF(AND(A928="",C928=""),"",IF(N928="No","Skipped",IF(K928="","Active",IF(K928&gt;0,"Win",IF(K928&lt;0,"Loss","Breakeven")))))</f>
        <v/>
      </c>
      <c r="N928" s="24" t="n"/>
      <c r="O928" s="21" t="n"/>
      <c r="P928" s="24" t="n"/>
      <c r="Q928" s="32" t="n"/>
      <c r="R928" s="24" t="n"/>
      <c r="S928" s="21" t="n"/>
      <c r="T928" s="21" t="n"/>
      <c r="U928" s="21" t="n"/>
      <c r="V928" s="24" t="n"/>
      <c r="W928" s="25">
        <f>IF(K928="","",SUM($K$2:K928))</f>
        <v/>
      </c>
      <c r="X928" s="25">
        <f>IF(W928="","",MAX(0,MAX($W$2:W928)))</f>
        <v/>
      </c>
      <c r="Y928" s="25">
        <f>IF(W928="","",W928-X928)</f>
        <v/>
      </c>
      <c r="Z928" s="20">
        <f>IF(A928="","",CHOOSE(WEEKDAY(A928,2),"Mon","Tue","Wed","Thu","Fri","Sat","Sun"))</f>
        <v/>
      </c>
      <c r="AA928" s="26">
        <f>IF(A928="","",DATE(YEAR(A928),MONTH(A928),1))</f>
        <v/>
      </c>
    </row>
    <row r="929">
      <c r="A929" s="27" t="n"/>
      <c r="B929" s="28" t="n"/>
      <c r="C929" s="24" t="n"/>
      <c r="D929" s="24" t="n"/>
      <c r="E929" s="24" t="n"/>
      <c r="F929" s="29" t="n"/>
      <c r="G929" s="29" t="n"/>
      <c r="H929" s="29" t="n"/>
      <c r="I929" s="30" t="n"/>
      <c r="J929" s="31" t="n"/>
      <c r="K929" s="31" t="n"/>
      <c r="L929" s="19">
        <f>IF(OR(K929="",J929="",J929=0),"",K929/J929)</f>
        <v/>
      </c>
      <c r="M929" s="20">
        <f>IF(AND(A929="",C929=""),"",IF(N929="No","Skipped",IF(K929="","Active",IF(K929&gt;0,"Win",IF(K929&lt;0,"Loss","Breakeven")))))</f>
        <v/>
      </c>
      <c r="N929" s="24" t="n"/>
      <c r="O929" s="21" t="n"/>
      <c r="P929" s="24" t="n"/>
      <c r="Q929" s="32" t="n"/>
      <c r="R929" s="24" t="n"/>
      <c r="S929" s="21" t="n"/>
      <c r="T929" s="21" t="n"/>
      <c r="U929" s="21" t="n"/>
      <c r="V929" s="24" t="n"/>
      <c r="W929" s="25">
        <f>IF(K929="","",SUM($K$2:K929))</f>
        <v/>
      </c>
      <c r="X929" s="25">
        <f>IF(W929="","",MAX(0,MAX($W$2:W929)))</f>
        <v/>
      </c>
      <c r="Y929" s="25">
        <f>IF(W929="","",W929-X929)</f>
        <v/>
      </c>
      <c r="Z929" s="20">
        <f>IF(A929="","",CHOOSE(WEEKDAY(A929,2),"Mon","Tue","Wed","Thu","Fri","Sat","Sun"))</f>
        <v/>
      </c>
      <c r="AA929" s="26">
        <f>IF(A929="","",DATE(YEAR(A929),MONTH(A929),1))</f>
        <v/>
      </c>
    </row>
    <row r="930">
      <c r="A930" s="27" t="n"/>
      <c r="B930" s="28" t="n"/>
      <c r="C930" s="24" t="n"/>
      <c r="D930" s="24" t="n"/>
      <c r="E930" s="24" t="n"/>
      <c r="F930" s="29" t="n"/>
      <c r="G930" s="29" t="n"/>
      <c r="H930" s="29" t="n"/>
      <c r="I930" s="30" t="n"/>
      <c r="J930" s="31" t="n"/>
      <c r="K930" s="31" t="n"/>
      <c r="L930" s="19">
        <f>IF(OR(K930="",J930="",J930=0),"",K930/J930)</f>
        <v/>
      </c>
      <c r="M930" s="20">
        <f>IF(AND(A930="",C930=""),"",IF(N930="No","Skipped",IF(K930="","Active",IF(K930&gt;0,"Win",IF(K930&lt;0,"Loss","Breakeven")))))</f>
        <v/>
      </c>
      <c r="N930" s="24" t="n"/>
      <c r="O930" s="21" t="n"/>
      <c r="P930" s="24" t="n"/>
      <c r="Q930" s="32" t="n"/>
      <c r="R930" s="24" t="n"/>
      <c r="S930" s="21" t="n"/>
      <c r="T930" s="21" t="n"/>
      <c r="U930" s="21" t="n"/>
      <c r="V930" s="24" t="n"/>
      <c r="W930" s="25">
        <f>IF(K930="","",SUM($K$2:K930))</f>
        <v/>
      </c>
      <c r="X930" s="25">
        <f>IF(W930="","",MAX(0,MAX($W$2:W930)))</f>
        <v/>
      </c>
      <c r="Y930" s="25">
        <f>IF(W930="","",W930-X930)</f>
        <v/>
      </c>
      <c r="Z930" s="20">
        <f>IF(A930="","",CHOOSE(WEEKDAY(A930,2),"Mon","Tue","Wed","Thu","Fri","Sat","Sun"))</f>
        <v/>
      </c>
      <c r="AA930" s="26">
        <f>IF(A930="","",DATE(YEAR(A930),MONTH(A930),1))</f>
        <v/>
      </c>
    </row>
    <row r="931">
      <c r="A931" s="27" t="n"/>
      <c r="B931" s="28" t="n"/>
      <c r="C931" s="24" t="n"/>
      <c r="D931" s="24" t="n"/>
      <c r="E931" s="24" t="n"/>
      <c r="F931" s="29" t="n"/>
      <c r="G931" s="29" t="n"/>
      <c r="H931" s="29" t="n"/>
      <c r="I931" s="30" t="n"/>
      <c r="J931" s="31" t="n"/>
      <c r="K931" s="31" t="n"/>
      <c r="L931" s="19">
        <f>IF(OR(K931="",J931="",J931=0),"",K931/J931)</f>
        <v/>
      </c>
      <c r="M931" s="20">
        <f>IF(AND(A931="",C931=""),"",IF(N931="No","Skipped",IF(K931="","Active",IF(K931&gt;0,"Win",IF(K931&lt;0,"Loss","Breakeven")))))</f>
        <v/>
      </c>
      <c r="N931" s="24" t="n"/>
      <c r="O931" s="21" t="n"/>
      <c r="P931" s="24" t="n"/>
      <c r="Q931" s="32" t="n"/>
      <c r="R931" s="24" t="n"/>
      <c r="S931" s="21" t="n"/>
      <c r="T931" s="21" t="n"/>
      <c r="U931" s="21" t="n"/>
      <c r="V931" s="24" t="n"/>
      <c r="W931" s="25">
        <f>IF(K931="","",SUM($K$2:K931))</f>
        <v/>
      </c>
      <c r="X931" s="25">
        <f>IF(W931="","",MAX(0,MAX($W$2:W931)))</f>
        <v/>
      </c>
      <c r="Y931" s="25">
        <f>IF(W931="","",W931-X931)</f>
        <v/>
      </c>
      <c r="Z931" s="20">
        <f>IF(A931="","",CHOOSE(WEEKDAY(A931,2),"Mon","Tue","Wed","Thu","Fri","Sat","Sun"))</f>
        <v/>
      </c>
      <c r="AA931" s="26">
        <f>IF(A931="","",DATE(YEAR(A931),MONTH(A931),1))</f>
        <v/>
      </c>
    </row>
    <row r="932">
      <c r="A932" s="27" t="n"/>
      <c r="B932" s="28" t="n"/>
      <c r="C932" s="24" t="n"/>
      <c r="D932" s="24" t="n"/>
      <c r="E932" s="24" t="n"/>
      <c r="F932" s="29" t="n"/>
      <c r="G932" s="29" t="n"/>
      <c r="H932" s="29" t="n"/>
      <c r="I932" s="30" t="n"/>
      <c r="J932" s="31" t="n"/>
      <c r="K932" s="31" t="n"/>
      <c r="L932" s="19">
        <f>IF(OR(K932="",J932="",J932=0),"",K932/J932)</f>
        <v/>
      </c>
      <c r="M932" s="20">
        <f>IF(AND(A932="",C932=""),"",IF(N932="No","Skipped",IF(K932="","Active",IF(K932&gt;0,"Win",IF(K932&lt;0,"Loss","Breakeven")))))</f>
        <v/>
      </c>
      <c r="N932" s="24" t="n"/>
      <c r="O932" s="21" t="n"/>
      <c r="P932" s="24" t="n"/>
      <c r="Q932" s="32" t="n"/>
      <c r="R932" s="24" t="n"/>
      <c r="S932" s="21" t="n"/>
      <c r="T932" s="21" t="n"/>
      <c r="U932" s="21" t="n"/>
      <c r="V932" s="24" t="n"/>
      <c r="W932" s="25">
        <f>IF(K932="","",SUM($K$2:K932))</f>
        <v/>
      </c>
      <c r="X932" s="25">
        <f>IF(W932="","",MAX(0,MAX($W$2:W932)))</f>
        <v/>
      </c>
      <c r="Y932" s="25">
        <f>IF(W932="","",W932-X932)</f>
        <v/>
      </c>
      <c r="Z932" s="20">
        <f>IF(A932="","",CHOOSE(WEEKDAY(A932,2),"Mon","Tue","Wed","Thu","Fri","Sat","Sun"))</f>
        <v/>
      </c>
      <c r="AA932" s="26">
        <f>IF(A932="","",DATE(YEAR(A932),MONTH(A932),1))</f>
        <v/>
      </c>
    </row>
    <row r="933">
      <c r="A933" s="27" t="n"/>
      <c r="B933" s="28" t="n"/>
      <c r="C933" s="24" t="n"/>
      <c r="D933" s="24" t="n"/>
      <c r="E933" s="24" t="n"/>
      <c r="F933" s="29" t="n"/>
      <c r="G933" s="29" t="n"/>
      <c r="H933" s="29" t="n"/>
      <c r="I933" s="30" t="n"/>
      <c r="J933" s="31" t="n"/>
      <c r="K933" s="31" t="n"/>
      <c r="L933" s="19">
        <f>IF(OR(K933="",J933="",J933=0),"",K933/J933)</f>
        <v/>
      </c>
      <c r="M933" s="20">
        <f>IF(AND(A933="",C933=""),"",IF(N933="No","Skipped",IF(K933="","Active",IF(K933&gt;0,"Win",IF(K933&lt;0,"Loss","Breakeven")))))</f>
        <v/>
      </c>
      <c r="N933" s="24" t="n"/>
      <c r="O933" s="21" t="n"/>
      <c r="P933" s="24" t="n"/>
      <c r="Q933" s="32" t="n"/>
      <c r="R933" s="24" t="n"/>
      <c r="S933" s="21" t="n"/>
      <c r="T933" s="21" t="n"/>
      <c r="U933" s="21" t="n"/>
      <c r="V933" s="24" t="n"/>
      <c r="W933" s="25">
        <f>IF(K933="","",SUM($K$2:K933))</f>
        <v/>
      </c>
      <c r="X933" s="25">
        <f>IF(W933="","",MAX(0,MAX($W$2:W933)))</f>
        <v/>
      </c>
      <c r="Y933" s="25">
        <f>IF(W933="","",W933-X933)</f>
        <v/>
      </c>
      <c r="Z933" s="20">
        <f>IF(A933="","",CHOOSE(WEEKDAY(A933,2),"Mon","Tue","Wed","Thu","Fri","Sat","Sun"))</f>
        <v/>
      </c>
      <c r="AA933" s="26">
        <f>IF(A933="","",DATE(YEAR(A933),MONTH(A933),1))</f>
        <v/>
      </c>
    </row>
    <row r="934">
      <c r="A934" s="27" t="n"/>
      <c r="B934" s="28" t="n"/>
      <c r="C934" s="24" t="n"/>
      <c r="D934" s="24" t="n"/>
      <c r="E934" s="24" t="n"/>
      <c r="F934" s="29" t="n"/>
      <c r="G934" s="29" t="n"/>
      <c r="H934" s="29" t="n"/>
      <c r="I934" s="30" t="n"/>
      <c r="J934" s="31" t="n"/>
      <c r="K934" s="31" t="n"/>
      <c r="L934" s="19">
        <f>IF(OR(K934="",J934="",J934=0),"",K934/J934)</f>
        <v/>
      </c>
      <c r="M934" s="20">
        <f>IF(AND(A934="",C934=""),"",IF(N934="No","Skipped",IF(K934="","Active",IF(K934&gt;0,"Win",IF(K934&lt;0,"Loss","Breakeven")))))</f>
        <v/>
      </c>
      <c r="N934" s="24" t="n"/>
      <c r="O934" s="21" t="n"/>
      <c r="P934" s="24" t="n"/>
      <c r="Q934" s="32" t="n"/>
      <c r="R934" s="24" t="n"/>
      <c r="S934" s="21" t="n"/>
      <c r="T934" s="21" t="n"/>
      <c r="U934" s="21" t="n"/>
      <c r="V934" s="24" t="n"/>
      <c r="W934" s="25">
        <f>IF(K934="","",SUM($K$2:K934))</f>
        <v/>
      </c>
      <c r="X934" s="25">
        <f>IF(W934="","",MAX(0,MAX($W$2:W934)))</f>
        <v/>
      </c>
      <c r="Y934" s="25">
        <f>IF(W934="","",W934-X934)</f>
        <v/>
      </c>
      <c r="Z934" s="20">
        <f>IF(A934="","",CHOOSE(WEEKDAY(A934,2),"Mon","Tue","Wed","Thu","Fri","Sat","Sun"))</f>
        <v/>
      </c>
      <c r="AA934" s="26">
        <f>IF(A934="","",DATE(YEAR(A934),MONTH(A934),1))</f>
        <v/>
      </c>
    </row>
    <row r="935">
      <c r="A935" s="27" t="n"/>
      <c r="B935" s="28" t="n"/>
      <c r="C935" s="24" t="n"/>
      <c r="D935" s="24" t="n"/>
      <c r="E935" s="24" t="n"/>
      <c r="F935" s="29" t="n"/>
      <c r="G935" s="29" t="n"/>
      <c r="H935" s="29" t="n"/>
      <c r="I935" s="30" t="n"/>
      <c r="J935" s="31" t="n"/>
      <c r="K935" s="31" t="n"/>
      <c r="L935" s="19">
        <f>IF(OR(K935="",J935="",J935=0),"",K935/J935)</f>
        <v/>
      </c>
      <c r="M935" s="20">
        <f>IF(AND(A935="",C935=""),"",IF(N935="No","Skipped",IF(K935="","Active",IF(K935&gt;0,"Win",IF(K935&lt;0,"Loss","Breakeven")))))</f>
        <v/>
      </c>
      <c r="N935" s="24" t="n"/>
      <c r="O935" s="21" t="n"/>
      <c r="P935" s="24" t="n"/>
      <c r="Q935" s="32" t="n"/>
      <c r="R935" s="24" t="n"/>
      <c r="S935" s="21" t="n"/>
      <c r="T935" s="21" t="n"/>
      <c r="U935" s="21" t="n"/>
      <c r="V935" s="24" t="n"/>
      <c r="W935" s="25">
        <f>IF(K935="","",SUM($K$2:K935))</f>
        <v/>
      </c>
      <c r="X935" s="25">
        <f>IF(W935="","",MAX(0,MAX($W$2:W935)))</f>
        <v/>
      </c>
      <c r="Y935" s="25">
        <f>IF(W935="","",W935-X935)</f>
        <v/>
      </c>
      <c r="Z935" s="20">
        <f>IF(A935="","",CHOOSE(WEEKDAY(A935,2),"Mon","Tue","Wed","Thu","Fri","Sat","Sun"))</f>
        <v/>
      </c>
      <c r="AA935" s="26">
        <f>IF(A935="","",DATE(YEAR(A935),MONTH(A935),1))</f>
        <v/>
      </c>
    </row>
    <row r="936">
      <c r="A936" s="27" t="n"/>
      <c r="B936" s="28" t="n"/>
      <c r="C936" s="24" t="n"/>
      <c r="D936" s="24" t="n"/>
      <c r="E936" s="24" t="n"/>
      <c r="F936" s="29" t="n"/>
      <c r="G936" s="29" t="n"/>
      <c r="H936" s="29" t="n"/>
      <c r="I936" s="30" t="n"/>
      <c r="J936" s="31" t="n"/>
      <c r="K936" s="31" t="n"/>
      <c r="L936" s="19">
        <f>IF(OR(K936="",J936="",J936=0),"",K936/J936)</f>
        <v/>
      </c>
      <c r="M936" s="20">
        <f>IF(AND(A936="",C936=""),"",IF(N936="No","Skipped",IF(K936="","Active",IF(K936&gt;0,"Win",IF(K936&lt;0,"Loss","Breakeven")))))</f>
        <v/>
      </c>
      <c r="N936" s="24" t="n"/>
      <c r="O936" s="21" t="n"/>
      <c r="P936" s="24" t="n"/>
      <c r="Q936" s="32" t="n"/>
      <c r="R936" s="24" t="n"/>
      <c r="S936" s="21" t="n"/>
      <c r="T936" s="21" t="n"/>
      <c r="U936" s="21" t="n"/>
      <c r="V936" s="24" t="n"/>
      <c r="W936" s="25">
        <f>IF(K936="","",SUM($K$2:K936))</f>
        <v/>
      </c>
      <c r="X936" s="25">
        <f>IF(W936="","",MAX(0,MAX($W$2:W936)))</f>
        <v/>
      </c>
      <c r="Y936" s="25">
        <f>IF(W936="","",W936-X936)</f>
        <v/>
      </c>
      <c r="Z936" s="20">
        <f>IF(A936="","",CHOOSE(WEEKDAY(A936,2),"Mon","Tue","Wed","Thu","Fri","Sat","Sun"))</f>
        <v/>
      </c>
      <c r="AA936" s="26">
        <f>IF(A936="","",DATE(YEAR(A936),MONTH(A936),1))</f>
        <v/>
      </c>
    </row>
    <row r="937">
      <c r="A937" s="27" t="n"/>
      <c r="B937" s="28" t="n"/>
      <c r="C937" s="24" t="n"/>
      <c r="D937" s="24" t="n"/>
      <c r="E937" s="24" t="n"/>
      <c r="F937" s="29" t="n"/>
      <c r="G937" s="29" t="n"/>
      <c r="H937" s="29" t="n"/>
      <c r="I937" s="30" t="n"/>
      <c r="J937" s="31" t="n"/>
      <c r="K937" s="31" t="n"/>
      <c r="L937" s="19">
        <f>IF(OR(K937="",J937="",J937=0),"",K937/J937)</f>
        <v/>
      </c>
      <c r="M937" s="20">
        <f>IF(AND(A937="",C937=""),"",IF(N937="No","Skipped",IF(K937="","Active",IF(K937&gt;0,"Win",IF(K937&lt;0,"Loss","Breakeven")))))</f>
        <v/>
      </c>
      <c r="N937" s="24" t="n"/>
      <c r="O937" s="21" t="n"/>
      <c r="P937" s="24" t="n"/>
      <c r="Q937" s="32" t="n"/>
      <c r="R937" s="24" t="n"/>
      <c r="S937" s="21" t="n"/>
      <c r="T937" s="21" t="n"/>
      <c r="U937" s="21" t="n"/>
      <c r="V937" s="24" t="n"/>
      <c r="W937" s="25">
        <f>IF(K937="","",SUM($K$2:K937))</f>
        <v/>
      </c>
      <c r="X937" s="25">
        <f>IF(W937="","",MAX(0,MAX($W$2:W937)))</f>
        <v/>
      </c>
      <c r="Y937" s="25">
        <f>IF(W937="","",W937-X937)</f>
        <v/>
      </c>
      <c r="Z937" s="20">
        <f>IF(A937="","",CHOOSE(WEEKDAY(A937,2),"Mon","Tue","Wed","Thu","Fri","Sat","Sun"))</f>
        <v/>
      </c>
      <c r="AA937" s="26">
        <f>IF(A937="","",DATE(YEAR(A937),MONTH(A937),1))</f>
        <v/>
      </c>
    </row>
    <row r="938">
      <c r="A938" s="27" t="n"/>
      <c r="B938" s="28" t="n"/>
      <c r="C938" s="24" t="n"/>
      <c r="D938" s="24" t="n"/>
      <c r="E938" s="24" t="n"/>
      <c r="F938" s="29" t="n"/>
      <c r="G938" s="29" t="n"/>
      <c r="H938" s="29" t="n"/>
      <c r="I938" s="30" t="n"/>
      <c r="J938" s="31" t="n"/>
      <c r="K938" s="31" t="n"/>
      <c r="L938" s="19">
        <f>IF(OR(K938="",J938="",J938=0),"",K938/J938)</f>
        <v/>
      </c>
      <c r="M938" s="20">
        <f>IF(AND(A938="",C938=""),"",IF(N938="No","Skipped",IF(K938="","Active",IF(K938&gt;0,"Win",IF(K938&lt;0,"Loss","Breakeven")))))</f>
        <v/>
      </c>
      <c r="N938" s="24" t="n"/>
      <c r="O938" s="21" t="n"/>
      <c r="P938" s="24" t="n"/>
      <c r="Q938" s="32" t="n"/>
      <c r="R938" s="24" t="n"/>
      <c r="S938" s="21" t="n"/>
      <c r="T938" s="21" t="n"/>
      <c r="U938" s="21" t="n"/>
      <c r="V938" s="24" t="n"/>
      <c r="W938" s="25">
        <f>IF(K938="","",SUM($K$2:K938))</f>
        <v/>
      </c>
      <c r="X938" s="25">
        <f>IF(W938="","",MAX(0,MAX($W$2:W938)))</f>
        <v/>
      </c>
      <c r="Y938" s="25">
        <f>IF(W938="","",W938-X938)</f>
        <v/>
      </c>
      <c r="Z938" s="20">
        <f>IF(A938="","",CHOOSE(WEEKDAY(A938,2),"Mon","Tue","Wed","Thu","Fri","Sat","Sun"))</f>
        <v/>
      </c>
      <c r="AA938" s="26">
        <f>IF(A938="","",DATE(YEAR(A938),MONTH(A938),1))</f>
        <v/>
      </c>
    </row>
    <row r="939">
      <c r="A939" s="27" t="n"/>
      <c r="B939" s="28" t="n"/>
      <c r="C939" s="24" t="n"/>
      <c r="D939" s="24" t="n"/>
      <c r="E939" s="24" t="n"/>
      <c r="F939" s="29" t="n"/>
      <c r="G939" s="29" t="n"/>
      <c r="H939" s="29" t="n"/>
      <c r="I939" s="30" t="n"/>
      <c r="J939" s="31" t="n"/>
      <c r="K939" s="31" t="n"/>
      <c r="L939" s="19">
        <f>IF(OR(K939="",J939="",J939=0),"",K939/J939)</f>
        <v/>
      </c>
      <c r="M939" s="20">
        <f>IF(AND(A939="",C939=""),"",IF(N939="No","Skipped",IF(K939="","Active",IF(K939&gt;0,"Win",IF(K939&lt;0,"Loss","Breakeven")))))</f>
        <v/>
      </c>
      <c r="N939" s="24" t="n"/>
      <c r="O939" s="21" t="n"/>
      <c r="P939" s="24" t="n"/>
      <c r="Q939" s="32" t="n"/>
      <c r="R939" s="24" t="n"/>
      <c r="S939" s="21" t="n"/>
      <c r="T939" s="21" t="n"/>
      <c r="U939" s="21" t="n"/>
      <c r="V939" s="24" t="n"/>
      <c r="W939" s="25">
        <f>IF(K939="","",SUM($K$2:K939))</f>
        <v/>
      </c>
      <c r="X939" s="25">
        <f>IF(W939="","",MAX(0,MAX($W$2:W939)))</f>
        <v/>
      </c>
      <c r="Y939" s="25">
        <f>IF(W939="","",W939-X939)</f>
        <v/>
      </c>
      <c r="Z939" s="20">
        <f>IF(A939="","",CHOOSE(WEEKDAY(A939,2),"Mon","Tue","Wed","Thu","Fri","Sat","Sun"))</f>
        <v/>
      </c>
      <c r="AA939" s="26">
        <f>IF(A939="","",DATE(YEAR(A939),MONTH(A939),1))</f>
        <v/>
      </c>
    </row>
    <row r="940">
      <c r="A940" s="27" t="n"/>
      <c r="B940" s="28" t="n"/>
      <c r="C940" s="24" t="n"/>
      <c r="D940" s="24" t="n"/>
      <c r="E940" s="24" t="n"/>
      <c r="F940" s="29" t="n"/>
      <c r="G940" s="29" t="n"/>
      <c r="H940" s="29" t="n"/>
      <c r="I940" s="30" t="n"/>
      <c r="J940" s="31" t="n"/>
      <c r="K940" s="31" t="n"/>
      <c r="L940" s="19">
        <f>IF(OR(K940="",J940="",J940=0),"",K940/J940)</f>
        <v/>
      </c>
      <c r="M940" s="20">
        <f>IF(AND(A940="",C940=""),"",IF(N940="No","Skipped",IF(K940="","Active",IF(K940&gt;0,"Win",IF(K940&lt;0,"Loss","Breakeven")))))</f>
        <v/>
      </c>
      <c r="N940" s="24" t="n"/>
      <c r="O940" s="21" t="n"/>
      <c r="P940" s="24" t="n"/>
      <c r="Q940" s="32" t="n"/>
      <c r="R940" s="24" t="n"/>
      <c r="S940" s="21" t="n"/>
      <c r="T940" s="21" t="n"/>
      <c r="U940" s="21" t="n"/>
      <c r="V940" s="24" t="n"/>
      <c r="W940" s="25">
        <f>IF(K940="","",SUM($K$2:K940))</f>
        <v/>
      </c>
      <c r="X940" s="25">
        <f>IF(W940="","",MAX(0,MAX($W$2:W940)))</f>
        <v/>
      </c>
      <c r="Y940" s="25">
        <f>IF(W940="","",W940-X940)</f>
        <v/>
      </c>
      <c r="Z940" s="20">
        <f>IF(A940="","",CHOOSE(WEEKDAY(A940,2),"Mon","Tue","Wed","Thu","Fri","Sat","Sun"))</f>
        <v/>
      </c>
      <c r="AA940" s="26">
        <f>IF(A940="","",DATE(YEAR(A940),MONTH(A940),1))</f>
        <v/>
      </c>
    </row>
    <row r="941">
      <c r="A941" s="27" t="n"/>
      <c r="B941" s="28" t="n"/>
      <c r="C941" s="24" t="n"/>
      <c r="D941" s="24" t="n"/>
      <c r="E941" s="24" t="n"/>
      <c r="F941" s="29" t="n"/>
      <c r="G941" s="29" t="n"/>
      <c r="H941" s="29" t="n"/>
      <c r="I941" s="30" t="n"/>
      <c r="J941" s="31" t="n"/>
      <c r="K941" s="31" t="n"/>
      <c r="L941" s="19">
        <f>IF(OR(K941="",J941="",J941=0),"",K941/J941)</f>
        <v/>
      </c>
      <c r="M941" s="20">
        <f>IF(AND(A941="",C941=""),"",IF(N941="No","Skipped",IF(K941="","Active",IF(K941&gt;0,"Win",IF(K941&lt;0,"Loss","Breakeven")))))</f>
        <v/>
      </c>
      <c r="N941" s="24" t="n"/>
      <c r="O941" s="21" t="n"/>
      <c r="P941" s="24" t="n"/>
      <c r="Q941" s="32" t="n"/>
      <c r="R941" s="24" t="n"/>
      <c r="S941" s="21" t="n"/>
      <c r="T941" s="21" t="n"/>
      <c r="U941" s="21" t="n"/>
      <c r="V941" s="24" t="n"/>
      <c r="W941" s="25">
        <f>IF(K941="","",SUM($K$2:K941))</f>
        <v/>
      </c>
      <c r="X941" s="25">
        <f>IF(W941="","",MAX(0,MAX($W$2:W941)))</f>
        <v/>
      </c>
      <c r="Y941" s="25">
        <f>IF(W941="","",W941-X941)</f>
        <v/>
      </c>
      <c r="Z941" s="20">
        <f>IF(A941="","",CHOOSE(WEEKDAY(A941,2),"Mon","Tue","Wed","Thu","Fri","Sat","Sun"))</f>
        <v/>
      </c>
      <c r="AA941" s="26">
        <f>IF(A941="","",DATE(YEAR(A941),MONTH(A941),1))</f>
        <v/>
      </c>
    </row>
    <row r="942">
      <c r="A942" s="27" t="n"/>
      <c r="B942" s="28" t="n"/>
      <c r="C942" s="24" t="n"/>
      <c r="D942" s="24" t="n"/>
      <c r="E942" s="24" t="n"/>
      <c r="F942" s="29" t="n"/>
      <c r="G942" s="29" t="n"/>
      <c r="H942" s="29" t="n"/>
      <c r="I942" s="30" t="n"/>
      <c r="J942" s="31" t="n"/>
      <c r="K942" s="31" t="n"/>
      <c r="L942" s="19">
        <f>IF(OR(K942="",J942="",J942=0),"",K942/J942)</f>
        <v/>
      </c>
      <c r="M942" s="20">
        <f>IF(AND(A942="",C942=""),"",IF(N942="No","Skipped",IF(K942="","Active",IF(K942&gt;0,"Win",IF(K942&lt;0,"Loss","Breakeven")))))</f>
        <v/>
      </c>
      <c r="N942" s="24" t="n"/>
      <c r="O942" s="21" t="n"/>
      <c r="P942" s="24" t="n"/>
      <c r="Q942" s="32" t="n"/>
      <c r="R942" s="24" t="n"/>
      <c r="S942" s="21" t="n"/>
      <c r="T942" s="21" t="n"/>
      <c r="U942" s="21" t="n"/>
      <c r="V942" s="24" t="n"/>
      <c r="W942" s="25">
        <f>IF(K942="","",SUM($K$2:K942))</f>
        <v/>
      </c>
      <c r="X942" s="25">
        <f>IF(W942="","",MAX(0,MAX($W$2:W942)))</f>
        <v/>
      </c>
      <c r="Y942" s="25">
        <f>IF(W942="","",W942-X942)</f>
        <v/>
      </c>
      <c r="Z942" s="20">
        <f>IF(A942="","",CHOOSE(WEEKDAY(A942,2),"Mon","Tue","Wed","Thu","Fri","Sat","Sun"))</f>
        <v/>
      </c>
      <c r="AA942" s="26">
        <f>IF(A942="","",DATE(YEAR(A942),MONTH(A942),1))</f>
        <v/>
      </c>
    </row>
    <row r="943">
      <c r="A943" s="27" t="n"/>
      <c r="B943" s="28" t="n"/>
      <c r="C943" s="24" t="n"/>
      <c r="D943" s="24" t="n"/>
      <c r="E943" s="24" t="n"/>
      <c r="F943" s="29" t="n"/>
      <c r="G943" s="29" t="n"/>
      <c r="H943" s="29" t="n"/>
      <c r="I943" s="30" t="n"/>
      <c r="J943" s="31" t="n"/>
      <c r="K943" s="31" t="n"/>
      <c r="L943" s="19">
        <f>IF(OR(K943="",J943="",J943=0),"",K943/J943)</f>
        <v/>
      </c>
      <c r="M943" s="20">
        <f>IF(AND(A943="",C943=""),"",IF(N943="No","Skipped",IF(K943="","Active",IF(K943&gt;0,"Win",IF(K943&lt;0,"Loss","Breakeven")))))</f>
        <v/>
      </c>
      <c r="N943" s="24" t="n"/>
      <c r="O943" s="21" t="n"/>
      <c r="P943" s="24" t="n"/>
      <c r="Q943" s="32" t="n"/>
      <c r="R943" s="24" t="n"/>
      <c r="S943" s="21" t="n"/>
      <c r="T943" s="21" t="n"/>
      <c r="U943" s="21" t="n"/>
      <c r="V943" s="24" t="n"/>
      <c r="W943" s="25">
        <f>IF(K943="","",SUM($K$2:K943))</f>
        <v/>
      </c>
      <c r="X943" s="25">
        <f>IF(W943="","",MAX(0,MAX($W$2:W943)))</f>
        <v/>
      </c>
      <c r="Y943" s="25">
        <f>IF(W943="","",W943-X943)</f>
        <v/>
      </c>
      <c r="Z943" s="20">
        <f>IF(A943="","",CHOOSE(WEEKDAY(A943,2),"Mon","Tue","Wed","Thu","Fri","Sat","Sun"))</f>
        <v/>
      </c>
      <c r="AA943" s="26">
        <f>IF(A943="","",DATE(YEAR(A943),MONTH(A943),1))</f>
        <v/>
      </c>
    </row>
    <row r="944">
      <c r="A944" s="27" t="n"/>
      <c r="B944" s="28" t="n"/>
      <c r="C944" s="24" t="n"/>
      <c r="D944" s="24" t="n"/>
      <c r="E944" s="24" t="n"/>
      <c r="F944" s="29" t="n"/>
      <c r="G944" s="29" t="n"/>
      <c r="H944" s="29" t="n"/>
      <c r="I944" s="30" t="n"/>
      <c r="J944" s="31" t="n"/>
      <c r="K944" s="31" t="n"/>
      <c r="L944" s="19">
        <f>IF(OR(K944="",J944="",J944=0),"",K944/J944)</f>
        <v/>
      </c>
      <c r="M944" s="20">
        <f>IF(AND(A944="",C944=""),"",IF(N944="No","Skipped",IF(K944="","Active",IF(K944&gt;0,"Win",IF(K944&lt;0,"Loss","Breakeven")))))</f>
        <v/>
      </c>
      <c r="N944" s="24" t="n"/>
      <c r="O944" s="21" t="n"/>
      <c r="P944" s="24" t="n"/>
      <c r="Q944" s="32" t="n"/>
      <c r="R944" s="24" t="n"/>
      <c r="S944" s="21" t="n"/>
      <c r="T944" s="21" t="n"/>
      <c r="U944" s="21" t="n"/>
      <c r="V944" s="24" t="n"/>
      <c r="W944" s="25">
        <f>IF(K944="","",SUM($K$2:K944))</f>
        <v/>
      </c>
      <c r="X944" s="25">
        <f>IF(W944="","",MAX(0,MAX($W$2:W944)))</f>
        <v/>
      </c>
      <c r="Y944" s="25">
        <f>IF(W944="","",W944-X944)</f>
        <v/>
      </c>
      <c r="Z944" s="20">
        <f>IF(A944="","",CHOOSE(WEEKDAY(A944,2),"Mon","Tue","Wed","Thu","Fri","Sat","Sun"))</f>
        <v/>
      </c>
      <c r="AA944" s="26">
        <f>IF(A944="","",DATE(YEAR(A944),MONTH(A944),1))</f>
        <v/>
      </c>
    </row>
    <row r="945">
      <c r="A945" s="27" t="n"/>
      <c r="B945" s="28" t="n"/>
      <c r="C945" s="24" t="n"/>
      <c r="D945" s="24" t="n"/>
      <c r="E945" s="24" t="n"/>
      <c r="F945" s="29" t="n"/>
      <c r="G945" s="29" t="n"/>
      <c r="H945" s="29" t="n"/>
      <c r="I945" s="30" t="n"/>
      <c r="J945" s="31" t="n"/>
      <c r="K945" s="31" t="n"/>
      <c r="L945" s="19">
        <f>IF(OR(K945="",J945="",J945=0),"",K945/J945)</f>
        <v/>
      </c>
      <c r="M945" s="20">
        <f>IF(AND(A945="",C945=""),"",IF(N945="No","Skipped",IF(K945="","Active",IF(K945&gt;0,"Win",IF(K945&lt;0,"Loss","Breakeven")))))</f>
        <v/>
      </c>
      <c r="N945" s="24" t="n"/>
      <c r="O945" s="21" t="n"/>
      <c r="P945" s="24" t="n"/>
      <c r="Q945" s="32" t="n"/>
      <c r="R945" s="24" t="n"/>
      <c r="S945" s="21" t="n"/>
      <c r="T945" s="21" t="n"/>
      <c r="U945" s="21" t="n"/>
      <c r="V945" s="24" t="n"/>
      <c r="W945" s="25">
        <f>IF(K945="","",SUM($K$2:K945))</f>
        <v/>
      </c>
      <c r="X945" s="25">
        <f>IF(W945="","",MAX(0,MAX($W$2:W945)))</f>
        <v/>
      </c>
      <c r="Y945" s="25">
        <f>IF(W945="","",W945-X945)</f>
        <v/>
      </c>
      <c r="Z945" s="20">
        <f>IF(A945="","",CHOOSE(WEEKDAY(A945,2),"Mon","Tue","Wed","Thu","Fri","Sat","Sun"))</f>
        <v/>
      </c>
      <c r="AA945" s="26">
        <f>IF(A945="","",DATE(YEAR(A945),MONTH(A945),1))</f>
        <v/>
      </c>
    </row>
    <row r="946">
      <c r="A946" s="27" t="n"/>
      <c r="B946" s="28" t="n"/>
      <c r="C946" s="24" t="n"/>
      <c r="D946" s="24" t="n"/>
      <c r="E946" s="24" t="n"/>
      <c r="F946" s="29" t="n"/>
      <c r="G946" s="29" t="n"/>
      <c r="H946" s="29" t="n"/>
      <c r="I946" s="30" t="n"/>
      <c r="J946" s="31" t="n"/>
      <c r="K946" s="31" t="n"/>
      <c r="L946" s="19">
        <f>IF(OR(K946="",J946="",J946=0),"",K946/J946)</f>
        <v/>
      </c>
      <c r="M946" s="20">
        <f>IF(AND(A946="",C946=""),"",IF(N946="No","Skipped",IF(K946="","Active",IF(K946&gt;0,"Win",IF(K946&lt;0,"Loss","Breakeven")))))</f>
        <v/>
      </c>
      <c r="N946" s="24" t="n"/>
      <c r="O946" s="21" t="n"/>
      <c r="P946" s="24" t="n"/>
      <c r="Q946" s="32" t="n"/>
      <c r="R946" s="24" t="n"/>
      <c r="S946" s="21" t="n"/>
      <c r="T946" s="21" t="n"/>
      <c r="U946" s="21" t="n"/>
      <c r="V946" s="24" t="n"/>
      <c r="W946" s="25">
        <f>IF(K946="","",SUM($K$2:K946))</f>
        <v/>
      </c>
      <c r="X946" s="25">
        <f>IF(W946="","",MAX(0,MAX($W$2:W946)))</f>
        <v/>
      </c>
      <c r="Y946" s="25">
        <f>IF(W946="","",W946-X946)</f>
        <v/>
      </c>
      <c r="Z946" s="20">
        <f>IF(A946="","",CHOOSE(WEEKDAY(A946,2),"Mon","Tue","Wed","Thu","Fri","Sat","Sun"))</f>
        <v/>
      </c>
      <c r="AA946" s="26">
        <f>IF(A946="","",DATE(YEAR(A946),MONTH(A946),1))</f>
        <v/>
      </c>
    </row>
    <row r="947">
      <c r="A947" s="27" t="n"/>
      <c r="B947" s="28" t="n"/>
      <c r="C947" s="24" t="n"/>
      <c r="D947" s="24" t="n"/>
      <c r="E947" s="24" t="n"/>
      <c r="F947" s="29" t="n"/>
      <c r="G947" s="29" t="n"/>
      <c r="H947" s="29" t="n"/>
      <c r="I947" s="30" t="n"/>
      <c r="J947" s="31" t="n"/>
      <c r="K947" s="31" t="n"/>
      <c r="L947" s="19">
        <f>IF(OR(K947="",J947="",J947=0),"",K947/J947)</f>
        <v/>
      </c>
      <c r="M947" s="20">
        <f>IF(AND(A947="",C947=""),"",IF(N947="No","Skipped",IF(K947="","Active",IF(K947&gt;0,"Win",IF(K947&lt;0,"Loss","Breakeven")))))</f>
        <v/>
      </c>
      <c r="N947" s="24" t="n"/>
      <c r="O947" s="21" t="n"/>
      <c r="P947" s="24" t="n"/>
      <c r="Q947" s="32" t="n"/>
      <c r="R947" s="24" t="n"/>
      <c r="S947" s="21" t="n"/>
      <c r="T947" s="21" t="n"/>
      <c r="U947" s="21" t="n"/>
      <c r="V947" s="24" t="n"/>
      <c r="W947" s="25">
        <f>IF(K947="","",SUM($K$2:K947))</f>
        <v/>
      </c>
      <c r="X947" s="25">
        <f>IF(W947="","",MAX(0,MAX($W$2:W947)))</f>
        <v/>
      </c>
      <c r="Y947" s="25">
        <f>IF(W947="","",W947-X947)</f>
        <v/>
      </c>
      <c r="Z947" s="20">
        <f>IF(A947="","",CHOOSE(WEEKDAY(A947,2),"Mon","Tue","Wed","Thu","Fri","Sat","Sun"))</f>
        <v/>
      </c>
      <c r="AA947" s="26">
        <f>IF(A947="","",DATE(YEAR(A947),MONTH(A947),1))</f>
        <v/>
      </c>
    </row>
    <row r="948">
      <c r="A948" s="27" t="n"/>
      <c r="B948" s="28" t="n"/>
      <c r="C948" s="24" t="n"/>
      <c r="D948" s="24" t="n"/>
      <c r="E948" s="24" t="n"/>
      <c r="F948" s="29" t="n"/>
      <c r="G948" s="29" t="n"/>
      <c r="H948" s="29" t="n"/>
      <c r="I948" s="30" t="n"/>
      <c r="J948" s="31" t="n"/>
      <c r="K948" s="31" t="n"/>
      <c r="L948" s="19">
        <f>IF(OR(K948="",J948="",J948=0),"",K948/J948)</f>
        <v/>
      </c>
      <c r="M948" s="20">
        <f>IF(AND(A948="",C948=""),"",IF(N948="No","Skipped",IF(K948="","Active",IF(K948&gt;0,"Win",IF(K948&lt;0,"Loss","Breakeven")))))</f>
        <v/>
      </c>
      <c r="N948" s="24" t="n"/>
      <c r="O948" s="21" t="n"/>
      <c r="P948" s="24" t="n"/>
      <c r="Q948" s="32" t="n"/>
      <c r="R948" s="24" t="n"/>
      <c r="S948" s="21" t="n"/>
      <c r="T948" s="21" t="n"/>
      <c r="U948" s="21" t="n"/>
      <c r="V948" s="24" t="n"/>
      <c r="W948" s="25">
        <f>IF(K948="","",SUM($K$2:K948))</f>
        <v/>
      </c>
      <c r="X948" s="25">
        <f>IF(W948="","",MAX(0,MAX($W$2:W948)))</f>
        <v/>
      </c>
      <c r="Y948" s="25">
        <f>IF(W948="","",W948-X948)</f>
        <v/>
      </c>
      <c r="Z948" s="20">
        <f>IF(A948="","",CHOOSE(WEEKDAY(A948,2),"Mon","Tue","Wed","Thu","Fri","Sat","Sun"))</f>
        <v/>
      </c>
      <c r="AA948" s="26">
        <f>IF(A948="","",DATE(YEAR(A948),MONTH(A948),1))</f>
        <v/>
      </c>
    </row>
    <row r="949">
      <c r="A949" s="27" t="n"/>
      <c r="B949" s="28" t="n"/>
      <c r="C949" s="24" t="n"/>
      <c r="D949" s="24" t="n"/>
      <c r="E949" s="24" t="n"/>
      <c r="F949" s="29" t="n"/>
      <c r="G949" s="29" t="n"/>
      <c r="H949" s="29" t="n"/>
      <c r="I949" s="30" t="n"/>
      <c r="J949" s="31" t="n"/>
      <c r="K949" s="31" t="n"/>
      <c r="L949" s="19">
        <f>IF(OR(K949="",J949="",J949=0),"",K949/J949)</f>
        <v/>
      </c>
      <c r="M949" s="20">
        <f>IF(AND(A949="",C949=""),"",IF(N949="No","Skipped",IF(K949="","Active",IF(K949&gt;0,"Win",IF(K949&lt;0,"Loss","Breakeven")))))</f>
        <v/>
      </c>
      <c r="N949" s="24" t="n"/>
      <c r="O949" s="21" t="n"/>
      <c r="P949" s="24" t="n"/>
      <c r="Q949" s="32" t="n"/>
      <c r="R949" s="24" t="n"/>
      <c r="S949" s="21" t="n"/>
      <c r="T949" s="21" t="n"/>
      <c r="U949" s="21" t="n"/>
      <c r="V949" s="24" t="n"/>
      <c r="W949" s="25">
        <f>IF(K949="","",SUM($K$2:K949))</f>
        <v/>
      </c>
      <c r="X949" s="25">
        <f>IF(W949="","",MAX(0,MAX($W$2:W949)))</f>
        <v/>
      </c>
      <c r="Y949" s="25">
        <f>IF(W949="","",W949-X949)</f>
        <v/>
      </c>
      <c r="Z949" s="20">
        <f>IF(A949="","",CHOOSE(WEEKDAY(A949,2),"Mon","Tue","Wed","Thu","Fri","Sat","Sun"))</f>
        <v/>
      </c>
      <c r="AA949" s="26">
        <f>IF(A949="","",DATE(YEAR(A949),MONTH(A949),1))</f>
        <v/>
      </c>
    </row>
    <row r="950">
      <c r="A950" s="27" t="n"/>
      <c r="B950" s="28" t="n"/>
      <c r="C950" s="24" t="n"/>
      <c r="D950" s="24" t="n"/>
      <c r="E950" s="24" t="n"/>
      <c r="F950" s="29" t="n"/>
      <c r="G950" s="29" t="n"/>
      <c r="H950" s="29" t="n"/>
      <c r="I950" s="30" t="n"/>
      <c r="J950" s="31" t="n"/>
      <c r="K950" s="31" t="n"/>
      <c r="L950" s="19">
        <f>IF(OR(K950="",J950="",J950=0),"",K950/J950)</f>
        <v/>
      </c>
      <c r="M950" s="20">
        <f>IF(AND(A950="",C950=""),"",IF(N950="No","Skipped",IF(K950="","Active",IF(K950&gt;0,"Win",IF(K950&lt;0,"Loss","Breakeven")))))</f>
        <v/>
      </c>
      <c r="N950" s="24" t="n"/>
      <c r="O950" s="21" t="n"/>
      <c r="P950" s="24" t="n"/>
      <c r="Q950" s="32" t="n"/>
      <c r="R950" s="24" t="n"/>
      <c r="S950" s="21" t="n"/>
      <c r="T950" s="21" t="n"/>
      <c r="U950" s="21" t="n"/>
      <c r="V950" s="24" t="n"/>
      <c r="W950" s="25">
        <f>IF(K950="","",SUM($K$2:K950))</f>
        <v/>
      </c>
      <c r="X950" s="25">
        <f>IF(W950="","",MAX(0,MAX($W$2:W950)))</f>
        <v/>
      </c>
      <c r="Y950" s="25">
        <f>IF(W950="","",W950-X950)</f>
        <v/>
      </c>
      <c r="Z950" s="20">
        <f>IF(A950="","",CHOOSE(WEEKDAY(A950,2),"Mon","Tue","Wed","Thu","Fri","Sat","Sun"))</f>
        <v/>
      </c>
      <c r="AA950" s="26">
        <f>IF(A950="","",DATE(YEAR(A950),MONTH(A950),1))</f>
        <v/>
      </c>
    </row>
    <row r="951">
      <c r="A951" s="27" t="n"/>
      <c r="B951" s="28" t="n"/>
      <c r="C951" s="24" t="n"/>
      <c r="D951" s="24" t="n"/>
      <c r="E951" s="24" t="n"/>
      <c r="F951" s="29" t="n"/>
      <c r="G951" s="29" t="n"/>
      <c r="H951" s="29" t="n"/>
      <c r="I951" s="30" t="n"/>
      <c r="J951" s="31" t="n"/>
      <c r="K951" s="31" t="n"/>
      <c r="L951" s="19">
        <f>IF(OR(K951="",J951="",J951=0),"",K951/J951)</f>
        <v/>
      </c>
      <c r="M951" s="20">
        <f>IF(AND(A951="",C951=""),"",IF(N951="No","Skipped",IF(K951="","Active",IF(K951&gt;0,"Win",IF(K951&lt;0,"Loss","Breakeven")))))</f>
        <v/>
      </c>
      <c r="N951" s="24" t="n"/>
      <c r="O951" s="21" t="n"/>
      <c r="P951" s="24" t="n"/>
      <c r="Q951" s="32" t="n"/>
      <c r="R951" s="24" t="n"/>
      <c r="S951" s="21" t="n"/>
      <c r="T951" s="21" t="n"/>
      <c r="U951" s="21" t="n"/>
      <c r="V951" s="24" t="n"/>
      <c r="W951" s="25">
        <f>IF(K951="","",SUM($K$2:K951))</f>
        <v/>
      </c>
      <c r="X951" s="25">
        <f>IF(W951="","",MAX(0,MAX($W$2:W951)))</f>
        <v/>
      </c>
      <c r="Y951" s="25">
        <f>IF(W951="","",W951-X951)</f>
        <v/>
      </c>
      <c r="Z951" s="20">
        <f>IF(A951="","",CHOOSE(WEEKDAY(A951,2),"Mon","Tue","Wed","Thu","Fri","Sat","Sun"))</f>
        <v/>
      </c>
      <c r="AA951" s="26">
        <f>IF(A951="","",DATE(YEAR(A951),MONTH(A951),1))</f>
        <v/>
      </c>
    </row>
    <row r="952">
      <c r="A952" s="27" t="n"/>
      <c r="B952" s="28" t="n"/>
      <c r="C952" s="24" t="n"/>
      <c r="D952" s="24" t="n"/>
      <c r="E952" s="24" t="n"/>
      <c r="F952" s="29" t="n"/>
      <c r="G952" s="29" t="n"/>
      <c r="H952" s="29" t="n"/>
      <c r="I952" s="30" t="n"/>
      <c r="J952" s="31" t="n"/>
      <c r="K952" s="31" t="n"/>
      <c r="L952" s="19">
        <f>IF(OR(K952="",J952="",J952=0),"",K952/J952)</f>
        <v/>
      </c>
      <c r="M952" s="20">
        <f>IF(AND(A952="",C952=""),"",IF(N952="No","Skipped",IF(K952="","Active",IF(K952&gt;0,"Win",IF(K952&lt;0,"Loss","Breakeven")))))</f>
        <v/>
      </c>
      <c r="N952" s="24" t="n"/>
      <c r="O952" s="21" t="n"/>
      <c r="P952" s="24" t="n"/>
      <c r="Q952" s="32" t="n"/>
      <c r="R952" s="24" t="n"/>
      <c r="S952" s="21" t="n"/>
      <c r="T952" s="21" t="n"/>
      <c r="U952" s="21" t="n"/>
      <c r="V952" s="24" t="n"/>
      <c r="W952" s="25">
        <f>IF(K952="","",SUM($K$2:K952))</f>
        <v/>
      </c>
      <c r="X952" s="25">
        <f>IF(W952="","",MAX(0,MAX($W$2:W952)))</f>
        <v/>
      </c>
      <c r="Y952" s="25">
        <f>IF(W952="","",W952-X952)</f>
        <v/>
      </c>
      <c r="Z952" s="20">
        <f>IF(A952="","",CHOOSE(WEEKDAY(A952,2),"Mon","Tue","Wed","Thu","Fri","Sat","Sun"))</f>
        <v/>
      </c>
      <c r="AA952" s="26">
        <f>IF(A952="","",DATE(YEAR(A952),MONTH(A952),1))</f>
        <v/>
      </c>
    </row>
    <row r="953">
      <c r="A953" s="27" t="n"/>
      <c r="B953" s="28" t="n"/>
      <c r="C953" s="24" t="n"/>
      <c r="D953" s="24" t="n"/>
      <c r="E953" s="24" t="n"/>
      <c r="F953" s="29" t="n"/>
      <c r="G953" s="29" t="n"/>
      <c r="H953" s="29" t="n"/>
      <c r="I953" s="30" t="n"/>
      <c r="J953" s="31" t="n"/>
      <c r="K953" s="31" t="n"/>
      <c r="L953" s="19">
        <f>IF(OR(K953="",J953="",J953=0),"",K953/J953)</f>
        <v/>
      </c>
      <c r="M953" s="20">
        <f>IF(AND(A953="",C953=""),"",IF(N953="No","Skipped",IF(K953="","Active",IF(K953&gt;0,"Win",IF(K953&lt;0,"Loss","Breakeven")))))</f>
        <v/>
      </c>
      <c r="N953" s="24" t="n"/>
      <c r="O953" s="21" t="n"/>
      <c r="P953" s="24" t="n"/>
      <c r="Q953" s="32" t="n"/>
      <c r="R953" s="24" t="n"/>
      <c r="S953" s="21" t="n"/>
      <c r="T953" s="21" t="n"/>
      <c r="U953" s="21" t="n"/>
      <c r="V953" s="24" t="n"/>
      <c r="W953" s="25">
        <f>IF(K953="","",SUM($K$2:K953))</f>
        <v/>
      </c>
      <c r="X953" s="25">
        <f>IF(W953="","",MAX(0,MAX($W$2:W953)))</f>
        <v/>
      </c>
      <c r="Y953" s="25">
        <f>IF(W953="","",W953-X953)</f>
        <v/>
      </c>
      <c r="Z953" s="20">
        <f>IF(A953="","",CHOOSE(WEEKDAY(A953,2),"Mon","Tue","Wed","Thu","Fri","Sat","Sun"))</f>
        <v/>
      </c>
      <c r="AA953" s="26">
        <f>IF(A953="","",DATE(YEAR(A953),MONTH(A953),1))</f>
        <v/>
      </c>
    </row>
    <row r="954">
      <c r="A954" s="27" t="n"/>
      <c r="B954" s="28" t="n"/>
      <c r="C954" s="24" t="n"/>
      <c r="D954" s="24" t="n"/>
      <c r="E954" s="24" t="n"/>
      <c r="F954" s="29" t="n"/>
      <c r="G954" s="29" t="n"/>
      <c r="H954" s="29" t="n"/>
      <c r="I954" s="30" t="n"/>
      <c r="J954" s="31" t="n"/>
      <c r="K954" s="31" t="n"/>
      <c r="L954" s="19">
        <f>IF(OR(K954="",J954="",J954=0),"",K954/J954)</f>
        <v/>
      </c>
      <c r="M954" s="20">
        <f>IF(AND(A954="",C954=""),"",IF(N954="No","Skipped",IF(K954="","Active",IF(K954&gt;0,"Win",IF(K954&lt;0,"Loss","Breakeven")))))</f>
        <v/>
      </c>
      <c r="N954" s="24" t="n"/>
      <c r="O954" s="21" t="n"/>
      <c r="P954" s="24" t="n"/>
      <c r="Q954" s="32" t="n"/>
      <c r="R954" s="24" t="n"/>
      <c r="S954" s="21" t="n"/>
      <c r="T954" s="21" t="n"/>
      <c r="U954" s="21" t="n"/>
      <c r="V954" s="24" t="n"/>
      <c r="W954" s="25">
        <f>IF(K954="","",SUM($K$2:K954))</f>
        <v/>
      </c>
      <c r="X954" s="25">
        <f>IF(W954="","",MAX(0,MAX($W$2:W954)))</f>
        <v/>
      </c>
      <c r="Y954" s="25">
        <f>IF(W954="","",W954-X954)</f>
        <v/>
      </c>
      <c r="Z954" s="20">
        <f>IF(A954="","",CHOOSE(WEEKDAY(A954,2),"Mon","Tue","Wed","Thu","Fri","Sat","Sun"))</f>
        <v/>
      </c>
      <c r="AA954" s="26">
        <f>IF(A954="","",DATE(YEAR(A954),MONTH(A954),1))</f>
        <v/>
      </c>
    </row>
    <row r="955">
      <c r="A955" s="27" t="n"/>
      <c r="B955" s="28" t="n"/>
      <c r="C955" s="24" t="n"/>
      <c r="D955" s="24" t="n"/>
      <c r="E955" s="24" t="n"/>
      <c r="F955" s="29" t="n"/>
      <c r="G955" s="29" t="n"/>
      <c r="H955" s="29" t="n"/>
      <c r="I955" s="30" t="n"/>
      <c r="J955" s="31" t="n"/>
      <c r="K955" s="31" t="n"/>
      <c r="L955" s="19">
        <f>IF(OR(K955="",J955="",J955=0),"",K955/J955)</f>
        <v/>
      </c>
      <c r="M955" s="20">
        <f>IF(AND(A955="",C955=""),"",IF(N955="No","Skipped",IF(K955="","Active",IF(K955&gt;0,"Win",IF(K955&lt;0,"Loss","Breakeven")))))</f>
        <v/>
      </c>
      <c r="N955" s="24" t="n"/>
      <c r="O955" s="21" t="n"/>
      <c r="P955" s="24" t="n"/>
      <c r="Q955" s="32" t="n"/>
      <c r="R955" s="24" t="n"/>
      <c r="S955" s="21" t="n"/>
      <c r="T955" s="21" t="n"/>
      <c r="U955" s="21" t="n"/>
      <c r="V955" s="24" t="n"/>
      <c r="W955" s="25">
        <f>IF(K955="","",SUM($K$2:K955))</f>
        <v/>
      </c>
      <c r="X955" s="25">
        <f>IF(W955="","",MAX(0,MAX($W$2:W955)))</f>
        <v/>
      </c>
      <c r="Y955" s="25">
        <f>IF(W955="","",W955-X955)</f>
        <v/>
      </c>
      <c r="Z955" s="20">
        <f>IF(A955="","",CHOOSE(WEEKDAY(A955,2),"Mon","Tue","Wed","Thu","Fri","Sat","Sun"))</f>
        <v/>
      </c>
      <c r="AA955" s="26">
        <f>IF(A955="","",DATE(YEAR(A955),MONTH(A955),1))</f>
        <v/>
      </c>
    </row>
    <row r="956">
      <c r="A956" s="27" t="n"/>
      <c r="B956" s="28" t="n"/>
      <c r="C956" s="24" t="n"/>
      <c r="D956" s="24" t="n"/>
      <c r="E956" s="24" t="n"/>
      <c r="F956" s="29" t="n"/>
      <c r="G956" s="29" t="n"/>
      <c r="H956" s="29" t="n"/>
      <c r="I956" s="30" t="n"/>
      <c r="J956" s="31" t="n"/>
      <c r="K956" s="31" t="n"/>
      <c r="L956" s="19">
        <f>IF(OR(K956="",J956="",J956=0),"",K956/J956)</f>
        <v/>
      </c>
      <c r="M956" s="20">
        <f>IF(AND(A956="",C956=""),"",IF(N956="No","Skipped",IF(K956="","Active",IF(K956&gt;0,"Win",IF(K956&lt;0,"Loss","Breakeven")))))</f>
        <v/>
      </c>
      <c r="N956" s="24" t="n"/>
      <c r="O956" s="21" t="n"/>
      <c r="P956" s="24" t="n"/>
      <c r="Q956" s="32" t="n"/>
      <c r="R956" s="24" t="n"/>
      <c r="S956" s="21" t="n"/>
      <c r="T956" s="21" t="n"/>
      <c r="U956" s="21" t="n"/>
      <c r="V956" s="24" t="n"/>
      <c r="W956" s="25">
        <f>IF(K956="","",SUM($K$2:K956))</f>
        <v/>
      </c>
      <c r="X956" s="25">
        <f>IF(W956="","",MAX(0,MAX($W$2:W956)))</f>
        <v/>
      </c>
      <c r="Y956" s="25">
        <f>IF(W956="","",W956-X956)</f>
        <v/>
      </c>
      <c r="Z956" s="20">
        <f>IF(A956="","",CHOOSE(WEEKDAY(A956,2),"Mon","Tue","Wed","Thu","Fri","Sat","Sun"))</f>
        <v/>
      </c>
      <c r="AA956" s="26">
        <f>IF(A956="","",DATE(YEAR(A956),MONTH(A956),1))</f>
        <v/>
      </c>
    </row>
    <row r="957">
      <c r="A957" s="27" t="n"/>
      <c r="B957" s="28" t="n"/>
      <c r="C957" s="24" t="n"/>
      <c r="D957" s="24" t="n"/>
      <c r="E957" s="24" t="n"/>
      <c r="F957" s="29" t="n"/>
      <c r="G957" s="29" t="n"/>
      <c r="H957" s="29" t="n"/>
      <c r="I957" s="30" t="n"/>
      <c r="J957" s="31" t="n"/>
      <c r="K957" s="31" t="n"/>
      <c r="L957" s="19">
        <f>IF(OR(K957="",J957="",J957=0),"",K957/J957)</f>
        <v/>
      </c>
      <c r="M957" s="20">
        <f>IF(AND(A957="",C957=""),"",IF(N957="No","Skipped",IF(K957="","Active",IF(K957&gt;0,"Win",IF(K957&lt;0,"Loss","Breakeven")))))</f>
        <v/>
      </c>
      <c r="N957" s="24" t="n"/>
      <c r="O957" s="21" t="n"/>
      <c r="P957" s="24" t="n"/>
      <c r="Q957" s="32" t="n"/>
      <c r="R957" s="24" t="n"/>
      <c r="S957" s="21" t="n"/>
      <c r="T957" s="21" t="n"/>
      <c r="U957" s="21" t="n"/>
      <c r="V957" s="24" t="n"/>
      <c r="W957" s="25">
        <f>IF(K957="","",SUM($K$2:K957))</f>
        <v/>
      </c>
      <c r="X957" s="25">
        <f>IF(W957="","",MAX(0,MAX($W$2:W957)))</f>
        <v/>
      </c>
      <c r="Y957" s="25">
        <f>IF(W957="","",W957-X957)</f>
        <v/>
      </c>
      <c r="Z957" s="20">
        <f>IF(A957="","",CHOOSE(WEEKDAY(A957,2),"Mon","Tue","Wed","Thu","Fri","Sat","Sun"))</f>
        <v/>
      </c>
      <c r="AA957" s="26">
        <f>IF(A957="","",DATE(YEAR(A957),MONTH(A957),1))</f>
        <v/>
      </c>
    </row>
    <row r="958">
      <c r="A958" s="27" t="n"/>
      <c r="B958" s="28" t="n"/>
      <c r="C958" s="24" t="n"/>
      <c r="D958" s="24" t="n"/>
      <c r="E958" s="24" t="n"/>
      <c r="F958" s="29" t="n"/>
      <c r="G958" s="29" t="n"/>
      <c r="H958" s="29" t="n"/>
      <c r="I958" s="30" t="n"/>
      <c r="J958" s="31" t="n"/>
      <c r="K958" s="31" t="n"/>
      <c r="L958" s="19">
        <f>IF(OR(K958="",J958="",J958=0),"",K958/J958)</f>
        <v/>
      </c>
      <c r="M958" s="20">
        <f>IF(AND(A958="",C958=""),"",IF(N958="No","Skipped",IF(K958="","Active",IF(K958&gt;0,"Win",IF(K958&lt;0,"Loss","Breakeven")))))</f>
        <v/>
      </c>
      <c r="N958" s="24" t="n"/>
      <c r="O958" s="21" t="n"/>
      <c r="P958" s="24" t="n"/>
      <c r="Q958" s="32" t="n"/>
      <c r="R958" s="24" t="n"/>
      <c r="S958" s="21" t="n"/>
      <c r="T958" s="21" t="n"/>
      <c r="U958" s="21" t="n"/>
      <c r="V958" s="24" t="n"/>
      <c r="W958" s="25">
        <f>IF(K958="","",SUM($K$2:K958))</f>
        <v/>
      </c>
      <c r="X958" s="25">
        <f>IF(W958="","",MAX(0,MAX($W$2:W958)))</f>
        <v/>
      </c>
      <c r="Y958" s="25">
        <f>IF(W958="","",W958-X958)</f>
        <v/>
      </c>
      <c r="Z958" s="20">
        <f>IF(A958="","",CHOOSE(WEEKDAY(A958,2),"Mon","Tue","Wed","Thu","Fri","Sat","Sun"))</f>
        <v/>
      </c>
      <c r="AA958" s="26">
        <f>IF(A958="","",DATE(YEAR(A958),MONTH(A958),1))</f>
        <v/>
      </c>
    </row>
    <row r="959">
      <c r="A959" s="27" t="n"/>
      <c r="B959" s="28" t="n"/>
      <c r="C959" s="24" t="n"/>
      <c r="D959" s="24" t="n"/>
      <c r="E959" s="24" t="n"/>
      <c r="F959" s="29" t="n"/>
      <c r="G959" s="29" t="n"/>
      <c r="H959" s="29" t="n"/>
      <c r="I959" s="30" t="n"/>
      <c r="J959" s="31" t="n"/>
      <c r="K959" s="31" t="n"/>
      <c r="L959" s="19">
        <f>IF(OR(K959="",J959="",J959=0),"",K959/J959)</f>
        <v/>
      </c>
      <c r="M959" s="20">
        <f>IF(AND(A959="",C959=""),"",IF(N959="No","Skipped",IF(K959="","Active",IF(K959&gt;0,"Win",IF(K959&lt;0,"Loss","Breakeven")))))</f>
        <v/>
      </c>
      <c r="N959" s="24" t="n"/>
      <c r="O959" s="21" t="n"/>
      <c r="P959" s="24" t="n"/>
      <c r="Q959" s="32" t="n"/>
      <c r="R959" s="24" t="n"/>
      <c r="S959" s="21" t="n"/>
      <c r="T959" s="21" t="n"/>
      <c r="U959" s="21" t="n"/>
      <c r="V959" s="24" t="n"/>
      <c r="W959" s="25">
        <f>IF(K959="","",SUM($K$2:K959))</f>
        <v/>
      </c>
      <c r="X959" s="25">
        <f>IF(W959="","",MAX(0,MAX($W$2:W959)))</f>
        <v/>
      </c>
      <c r="Y959" s="25">
        <f>IF(W959="","",W959-X959)</f>
        <v/>
      </c>
      <c r="Z959" s="20">
        <f>IF(A959="","",CHOOSE(WEEKDAY(A959,2),"Mon","Tue","Wed","Thu","Fri","Sat","Sun"))</f>
        <v/>
      </c>
      <c r="AA959" s="26">
        <f>IF(A959="","",DATE(YEAR(A959),MONTH(A959),1))</f>
        <v/>
      </c>
    </row>
    <row r="960">
      <c r="A960" s="27" t="n"/>
      <c r="B960" s="28" t="n"/>
      <c r="C960" s="24" t="n"/>
      <c r="D960" s="24" t="n"/>
      <c r="E960" s="24" t="n"/>
      <c r="F960" s="29" t="n"/>
      <c r="G960" s="29" t="n"/>
      <c r="H960" s="29" t="n"/>
      <c r="I960" s="30" t="n"/>
      <c r="J960" s="31" t="n"/>
      <c r="K960" s="31" t="n"/>
      <c r="L960" s="19">
        <f>IF(OR(K960="",J960="",J960=0),"",K960/J960)</f>
        <v/>
      </c>
      <c r="M960" s="20">
        <f>IF(AND(A960="",C960=""),"",IF(N960="No","Skipped",IF(K960="","Active",IF(K960&gt;0,"Win",IF(K960&lt;0,"Loss","Breakeven")))))</f>
        <v/>
      </c>
      <c r="N960" s="24" t="n"/>
      <c r="O960" s="21" t="n"/>
      <c r="P960" s="24" t="n"/>
      <c r="Q960" s="32" t="n"/>
      <c r="R960" s="24" t="n"/>
      <c r="S960" s="21" t="n"/>
      <c r="T960" s="21" t="n"/>
      <c r="U960" s="21" t="n"/>
      <c r="V960" s="24" t="n"/>
      <c r="W960" s="25">
        <f>IF(K960="","",SUM($K$2:K960))</f>
        <v/>
      </c>
      <c r="X960" s="25">
        <f>IF(W960="","",MAX(0,MAX($W$2:W960)))</f>
        <v/>
      </c>
      <c r="Y960" s="25">
        <f>IF(W960="","",W960-X960)</f>
        <v/>
      </c>
      <c r="Z960" s="20">
        <f>IF(A960="","",CHOOSE(WEEKDAY(A960,2),"Mon","Tue","Wed","Thu","Fri","Sat","Sun"))</f>
        <v/>
      </c>
      <c r="AA960" s="26">
        <f>IF(A960="","",DATE(YEAR(A960),MONTH(A960),1))</f>
        <v/>
      </c>
    </row>
    <row r="961">
      <c r="A961" s="27" t="n"/>
      <c r="B961" s="28" t="n"/>
      <c r="C961" s="24" t="n"/>
      <c r="D961" s="24" t="n"/>
      <c r="E961" s="24" t="n"/>
      <c r="F961" s="29" t="n"/>
      <c r="G961" s="29" t="n"/>
      <c r="H961" s="29" t="n"/>
      <c r="I961" s="30" t="n"/>
      <c r="J961" s="31" t="n"/>
      <c r="K961" s="31" t="n"/>
      <c r="L961" s="19">
        <f>IF(OR(K961="",J961="",J961=0),"",K961/J961)</f>
        <v/>
      </c>
      <c r="M961" s="20">
        <f>IF(AND(A961="",C961=""),"",IF(N961="No","Skipped",IF(K961="","Active",IF(K961&gt;0,"Win",IF(K961&lt;0,"Loss","Breakeven")))))</f>
        <v/>
      </c>
      <c r="N961" s="24" t="n"/>
      <c r="O961" s="21" t="n"/>
      <c r="P961" s="24" t="n"/>
      <c r="Q961" s="32" t="n"/>
      <c r="R961" s="24" t="n"/>
      <c r="S961" s="21" t="n"/>
      <c r="T961" s="21" t="n"/>
      <c r="U961" s="21" t="n"/>
      <c r="V961" s="24" t="n"/>
      <c r="W961" s="25">
        <f>IF(K961="","",SUM($K$2:K961))</f>
        <v/>
      </c>
      <c r="X961" s="25">
        <f>IF(W961="","",MAX(0,MAX($W$2:W961)))</f>
        <v/>
      </c>
      <c r="Y961" s="25">
        <f>IF(W961="","",W961-X961)</f>
        <v/>
      </c>
      <c r="Z961" s="20">
        <f>IF(A961="","",CHOOSE(WEEKDAY(A961,2),"Mon","Tue","Wed","Thu","Fri","Sat","Sun"))</f>
        <v/>
      </c>
      <c r="AA961" s="26">
        <f>IF(A961="","",DATE(YEAR(A961),MONTH(A961),1))</f>
        <v/>
      </c>
    </row>
    <row r="962">
      <c r="A962" s="27" t="n"/>
      <c r="B962" s="28" t="n"/>
      <c r="C962" s="24" t="n"/>
      <c r="D962" s="24" t="n"/>
      <c r="E962" s="24" t="n"/>
      <c r="F962" s="29" t="n"/>
      <c r="G962" s="29" t="n"/>
      <c r="H962" s="29" t="n"/>
      <c r="I962" s="30" t="n"/>
      <c r="J962" s="31" t="n"/>
      <c r="K962" s="31" t="n"/>
      <c r="L962" s="19">
        <f>IF(OR(K962="",J962="",J962=0),"",K962/J962)</f>
        <v/>
      </c>
      <c r="M962" s="20">
        <f>IF(AND(A962="",C962=""),"",IF(N962="No","Skipped",IF(K962="","Active",IF(K962&gt;0,"Win",IF(K962&lt;0,"Loss","Breakeven")))))</f>
        <v/>
      </c>
      <c r="N962" s="24" t="n"/>
      <c r="O962" s="21" t="n"/>
      <c r="P962" s="24" t="n"/>
      <c r="Q962" s="32" t="n"/>
      <c r="R962" s="24" t="n"/>
      <c r="S962" s="21" t="n"/>
      <c r="T962" s="21" t="n"/>
      <c r="U962" s="21" t="n"/>
      <c r="V962" s="24" t="n"/>
      <c r="W962" s="25">
        <f>IF(K962="","",SUM($K$2:K962))</f>
        <v/>
      </c>
      <c r="X962" s="25">
        <f>IF(W962="","",MAX(0,MAX($W$2:W962)))</f>
        <v/>
      </c>
      <c r="Y962" s="25">
        <f>IF(W962="","",W962-X962)</f>
        <v/>
      </c>
      <c r="Z962" s="20">
        <f>IF(A962="","",CHOOSE(WEEKDAY(A962,2),"Mon","Tue","Wed","Thu","Fri","Sat","Sun"))</f>
        <v/>
      </c>
      <c r="AA962" s="26">
        <f>IF(A962="","",DATE(YEAR(A962),MONTH(A962),1))</f>
        <v/>
      </c>
    </row>
    <row r="963">
      <c r="A963" s="27" t="n"/>
      <c r="B963" s="28" t="n"/>
      <c r="C963" s="24" t="n"/>
      <c r="D963" s="24" t="n"/>
      <c r="E963" s="24" t="n"/>
      <c r="F963" s="29" t="n"/>
      <c r="G963" s="29" t="n"/>
      <c r="H963" s="29" t="n"/>
      <c r="I963" s="30" t="n"/>
      <c r="J963" s="31" t="n"/>
      <c r="K963" s="31" t="n"/>
      <c r="L963" s="19">
        <f>IF(OR(K963="",J963="",J963=0),"",K963/J963)</f>
        <v/>
      </c>
      <c r="M963" s="20">
        <f>IF(AND(A963="",C963=""),"",IF(N963="No","Skipped",IF(K963="","Active",IF(K963&gt;0,"Win",IF(K963&lt;0,"Loss","Breakeven")))))</f>
        <v/>
      </c>
      <c r="N963" s="24" t="n"/>
      <c r="O963" s="21" t="n"/>
      <c r="P963" s="24" t="n"/>
      <c r="Q963" s="32" t="n"/>
      <c r="R963" s="24" t="n"/>
      <c r="S963" s="21" t="n"/>
      <c r="T963" s="21" t="n"/>
      <c r="U963" s="21" t="n"/>
      <c r="V963" s="24" t="n"/>
      <c r="W963" s="25">
        <f>IF(K963="","",SUM($K$2:K963))</f>
        <v/>
      </c>
      <c r="X963" s="25">
        <f>IF(W963="","",MAX(0,MAX($W$2:W963)))</f>
        <v/>
      </c>
      <c r="Y963" s="25">
        <f>IF(W963="","",W963-X963)</f>
        <v/>
      </c>
      <c r="Z963" s="20">
        <f>IF(A963="","",CHOOSE(WEEKDAY(A963,2),"Mon","Tue","Wed","Thu","Fri","Sat","Sun"))</f>
        <v/>
      </c>
      <c r="AA963" s="26">
        <f>IF(A963="","",DATE(YEAR(A963),MONTH(A963),1))</f>
        <v/>
      </c>
    </row>
    <row r="964">
      <c r="A964" s="27" t="n"/>
      <c r="B964" s="28" t="n"/>
      <c r="C964" s="24" t="n"/>
      <c r="D964" s="24" t="n"/>
      <c r="E964" s="24" t="n"/>
      <c r="F964" s="29" t="n"/>
      <c r="G964" s="29" t="n"/>
      <c r="H964" s="29" t="n"/>
      <c r="I964" s="30" t="n"/>
      <c r="J964" s="31" t="n"/>
      <c r="K964" s="31" t="n"/>
      <c r="L964" s="19">
        <f>IF(OR(K964="",J964="",J964=0),"",K964/J964)</f>
        <v/>
      </c>
      <c r="M964" s="20">
        <f>IF(AND(A964="",C964=""),"",IF(N964="No","Skipped",IF(K964="","Active",IF(K964&gt;0,"Win",IF(K964&lt;0,"Loss","Breakeven")))))</f>
        <v/>
      </c>
      <c r="N964" s="24" t="n"/>
      <c r="O964" s="21" t="n"/>
      <c r="P964" s="24" t="n"/>
      <c r="Q964" s="32" t="n"/>
      <c r="R964" s="24" t="n"/>
      <c r="S964" s="21" t="n"/>
      <c r="T964" s="21" t="n"/>
      <c r="U964" s="21" t="n"/>
      <c r="V964" s="24" t="n"/>
      <c r="W964" s="25">
        <f>IF(K964="","",SUM($K$2:K964))</f>
        <v/>
      </c>
      <c r="X964" s="25">
        <f>IF(W964="","",MAX(0,MAX($W$2:W964)))</f>
        <v/>
      </c>
      <c r="Y964" s="25">
        <f>IF(W964="","",W964-X964)</f>
        <v/>
      </c>
      <c r="Z964" s="20">
        <f>IF(A964="","",CHOOSE(WEEKDAY(A964,2),"Mon","Tue","Wed","Thu","Fri","Sat","Sun"))</f>
        <v/>
      </c>
      <c r="AA964" s="26">
        <f>IF(A964="","",DATE(YEAR(A964),MONTH(A964),1))</f>
        <v/>
      </c>
    </row>
    <row r="965">
      <c r="A965" s="27" t="n"/>
      <c r="B965" s="28" t="n"/>
      <c r="C965" s="24" t="n"/>
      <c r="D965" s="24" t="n"/>
      <c r="E965" s="24" t="n"/>
      <c r="F965" s="29" t="n"/>
      <c r="G965" s="29" t="n"/>
      <c r="H965" s="29" t="n"/>
      <c r="I965" s="30" t="n"/>
      <c r="J965" s="31" t="n"/>
      <c r="K965" s="31" t="n"/>
      <c r="L965" s="19">
        <f>IF(OR(K965="",J965="",J965=0),"",K965/J965)</f>
        <v/>
      </c>
      <c r="M965" s="20">
        <f>IF(AND(A965="",C965=""),"",IF(N965="No","Skipped",IF(K965="","Active",IF(K965&gt;0,"Win",IF(K965&lt;0,"Loss","Breakeven")))))</f>
        <v/>
      </c>
      <c r="N965" s="24" t="n"/>
      <c r="O965" s="21" t="n"/>
      <c r="P965" s="24" t="n"/>
      <c r="Q965" s="32" t="n"/>
      <c r="R965" s="24" t="n"/>
      <c r="S965" s="21" t="n"/>
      <c r="T965" s="21" t="n"/>
      <c r="U965" s="21" t="n"/>
      <c r="V965" s="24" t="n"/>
      <c r="W965" s="25">
        <f>IF(K965="","",SUM($K$2:K965))</f>
        <v/>
      </c>
      <c r="X965" s="25">
        <f>IF(W965="","",MAX(0,MAX($W$2:W965)))</f>
        <v/>
      </c>
      <c r="Y965" s="25">
        <f>IF(W965="","",W965-X965)</f>
        <v/>
      </c>
      <c r="Z965" s="20">
        <f>IF(A965="","",CHOOSE(WEEKDAY(A965,2),"Mon","Tue","Wed","Thu","Fri","Sat","Sun"))</f>
        <v/>
      </c>
      <c r="AA965" s="26">
        <f>IF(A965="","",DATE(YEAR(A965),MONTH(A965),1))</f>
        <v/>
      </c>
    </row>
    <row r="966">
      <c r="A966" s="27" t="n"/>
      <c r="B966" s="28" t="n"/>
      <c r="C966" s="24" t="n"/>
      <c r="D966" s="24" t="n"/>
      <c r="E966" s="24" t="n"/>
      <c r="F966" s="29" t="n"/>
      <c r="G966" s="29" t="n"/>
      <c r="H966" s="29" t="n"/>
      <c r="I966" s="30" t="n"/>
      <c r="J966" s="31" t="n"/>
      <c r="K966" s="31" t="n"/>
      <c r="L966" s="19">
        <f>IF(OR(K966="",J966="",J966=0),"",K966/J966)</f>
        <v/>
      </c>
      <c r="M966" s="20">
        <f>IF(AND(A966="",C966=""),"",IF(N966="No","Skipped",IF(K966="","Active",IF(K966&gt;0,"Win",IF(K966&lt;0,"Loss","Breakeven")))))</f>
        <v/>
      </c>
      <c r="N966" s="24" t="n"/>
      <c r="O966" s="21" t="n"/>
      <c r="P966" s="24" t="n"/>
      <c r="Q966" s="32" t="n"/>
      <c r="R966" s="24" t="n"/>
      <c r="S966" s="21" t="n"/>
      <c r="T966" s="21" t="n"/>
      <c r="U966" s="21" t="n"/>
      <c r="V966" s="24" t="n"/>
      <c r="W966" s="25">
        <f>IF(K966="","",SUM($K$2:K966))</f>
        <v/>
      </c>
      <c r="X966" s="25">
        <f>IF(W966="","",MAX(0,MAX($W$2:W966)))</f>
        <v/>
      </c>
      <c r="Y966" s="25">
        <f>IF(W966="","",W966-X966)</f>
        <v/>
      </c>
      <c r="Z966" s="20">
        <f>IF(A966="","",CHOOSE(WEEKDAY(A966,2),"Mon","Tue","Wed","Thu","Fri","Sat","Sun"))</f>
        <v/>
      </c>
      <c r="AA966" s="26">
        <f>IF(A966="","",DATE(YEAR(A966),MONTH(A966),1))</f>
        <v/>
      </c>
    </row>
    <row r="967">
      <c r="A967" s="27" t="n"/>
      <c r="B967" s="28" t="n"/>
      <c r="C967" s="24" t="n"/>
      <c r="D967" s="24" t="n"/>
      <c r="E967" s="24" t="n"/>
      <c r="F967" s="29" t="n"/>
      <c r="G967" s="29" t="n"/>
      <c r="H967" s="29" t="n"/>
      <c r="I967" s="30" t="n"/>
      <c r="J967" s="31" t="n"/>
      <c r="K967" s="31" t="n"/>
      <c r="L967" s="19">
        <f>IF(OR(K967="",J967="",J967=0),"",K967/J967)</f>
        <v/>
      </c>
      <c r="M967" s="20">
        <f>IF(AND(A967="",C967=""),"",IF(N967="No","Skipped",IF(K967="","Active",IF(K967&gt;0,"Win",IF(K967&lt;0,"Loss","Breakeven")))))</f>
        <v/>
      </c>
      <c r="N967" s="24" t="n"/>
      <c r="O967" s="21" t="n"/>
      <c r="P967" s="24" t="n"/>
      <c r="Q967" s="32" t="n"/>
      <c r="R967" s="24" t="n"/>
      <c r="S967" s="21" t="n"/>
      <c r="T967" s="21" t="n"/>
      <c r="U967" s="21" t="n"/>
      <c r="V967" s="24" t="n"/>
      <c r="W967" s="25">
        <f>IF(K967="","",SUM($K$2:K967))</f>
        <v/>
      </c>
      <c r="X967" s="25">
        <f>IF(W967="","",MAX(0,MAX($W$2:W967)))</f>
        <v/>
      </c>
      <c r="Y967" s="25">
        <f>IF(W967="","",W967-X967)</f>
        <v/>
      </c>
      <c r="Z967" s="20">
        <f>IF(A967="","",CHOOSE(WEEKDAY(A967,2),"Mon","Tue","Wed","Thu","Fri","Sat","Sun"))</f>
        <v/>
      </c>
      <c r="AA967" s="26">
        <f>IF(A967="","",DATE(YEAR(A967),MONTH(A967),1))</f>
        <v/>
      </c>
    </row>
    <row r="968">
      <c r="A968" s="27" t="n"/>
      <c r="B968" s="28" t="n"/>
      <c r="C968" s="24" t="n"/>
      <c r="D968" s="24" t="n"/>
      <c r="E968" s="24" t="n"/>
      <c r="F968" s="29" t="n"/>
      <c r="G968" s="29" t="n"/>
      <c r="H968" s="29" t="n"/>
      <c r="I968" s="30" t="n"/>
      <c r="J968" s="31" t="n"/>
      <c r="K968" s="31" t="n"/>
      <c r="L968" s="19">
        <f>IF(OR(K968="",J968="",J968=0),"",K968/J968)</f>
        <v/>
      </c>
      <c r="M968" s="20">
        <f>IF(AND(A968="",C968=""),"",IF(N968="No","Skipped",IF(K968="","Active",IF(K968&gt;0,"Win",IF(K968&lt;0,"Loss","Breakeven")))))</f>
        <v/>
      </c>
      <c r="N968" s="24" t="n"/>
      <c r="O968" s="21" t="n"/>
      <c r="P968" s="24" t="n"/>
      <c r="Q968" s="32" t="n"/>
      <c r="R968" s="24" t="n"/>
      <c r="S968" s="21" t="n"/>
      <c r="T968" s="21" t="n"/>
      <c r="U968" s="21" t="n"/>
      <c r="V968" s="24" t="n"/>
      <c r="W968" s="25">
        <f>IF(K968="","",SUM($K$2:K968))</f>
        <v/>
      </c>
      <c r="X968" s="25">
        <f>IF(W968="","",MAX(0,MAX($W$2:W968)))</f>
        <v/>
      </c>
      <c r="Y968" s="25">
        <f>IF(W968="","",W968-X968)</f>
        <v/>
      </c>
      <c r="Z968" s="20">
        <f>IF(A968="","",CHOOSE(WEEKDAY(A968,2),"Mon","Tue","Wed","Thu","Fri","Sat","Sun"))</f>
        <v/>
      </c>
      <c r="AA968" s="26">
        <f>IF(A968="","",DATE(YEAR(A968),MONTH(A968),1))</f>
        <v/>
      </c>
    </row>
    <row r="969">
      <c r="A969" s="27" t="n"/>
      <c r="B969" s="28" t="n"/>
      <c r="C969" s="24" t="n"/>
      <c r="D969" s="24" t="n"/>
      <c r="E969" s="24" t="n"/>
      <c r="F969" s="29" t="n"/>
      <c r="G969" s="29" t="n"/>
      <c r="H969" s="29" t="n"/>
      <c r="I969" s="30" t="n"/>
      <c r="J969" s="31" t="n"/>
      <c r="K969" s="31" t="n"/>
      <c r="L969" s="19">
        <f>IF(OR(K969="",J969="",J969=0),"",K969/J969)</f>
        <v/>
      </c>
      <c r="M969" s="20">
        <f>IF(AND(A969="",C969=""),"",IF(N969="No","Skipped",IF(K969="","Active",IF(K969&gt;0,"Win",IF(K969&lt;0,"Loss","Breakeven")))))</f>
        <v/>
      </c>
      <c r="N969" s="24" t="n"/>
      <c r="O969" s="21" t="n"/>
      <c r="P969" s="24" t="n"/>
      <c r="Q969" s="32" t="n"/>
      <c r="R969" s="24" t="n"/>
      <c r="S969" s="21" t="n"/>
      <c r="T969" s="21" t="n"/>
      <c r="U969" s="21" t="n"/>
      <c r="V969" s="24" t="n"/>
      <c r="W969" s="25">
        <f>IF(K969="","",SUM($K$2:K969))</f>
        <v/>
      </c>
      <c r="X969" s="25">
        <f>IF(W969="","",MAX(0,MAX($W$2:W969)))</f>
        <v/>
      </c>
      <c r="Y969" s="25">
        <f>IF(W969="","",W969-X969)</f>
        <v/>
      </c>
      <c r="Z969" s="20">
        <f>IF(A969="","",CHOOSE(WEEKDAY(A969,2),"Mon","Tue","Wed","Thu","Fri","Sat","Sun"))</f>
        <v/>
      </c>
      <c r="AA969" s="26">
        <f>IF(A969="","",DATE(YEAR(A969),MONTH(A969),1))</f>
        <v/>
      </c>
    </row>
    <row r="970">
      <c r="A970" s="27" t="n"/>
      <c r="B970" s="28" t="n"/>
      <c r="C970" s="24" t="n"/>
      <c r="D970" s="24" t="n"/>
      <c r="E970" s="24" t="n"/>
      <c r="F970" s="29" t="n"/>
      <c r="G970" s="29" t="n"/>
      <c r="H970" s="29" t="n"/>
      <c r="I970" s="30" t="n"/>
      <c r="J970" s="31" t="n"/>
      <c r="K970" s="31" t="n"/>
      <c r="L970" s="19">
        <f>IF(OR(K970="",J970="",J970=0),"",K970/J970)</f>
        <v/>
      </c>
      <c r="M970" s="20">
        <f>IF(AND(A970="",C970=""),"",IF(N970="No","Skipped",IF(K970="","Active",IF(K970&gt;0,"Win",IF(K970&lt;0,"Loss","Breakeven")))))</f>
        <v/>
      </c>
      <c r="N970" s="24" t="n"/>
      <c r="O970" s="21" t="n"/>
      <c r="P970" s="24" t="n"/>
      <c r="Q970" s="32" t="n"/>
      <c r="R970" s="24" t="n"/>
      <c r="S970" s="21" t="n"/>
      <c r="T970" s="21" t="n"/>
      <c r="U970" s="21" t="n"/>
      <c r="V970" s="24" t="n"/>
      <c r="W970" s="25">
        <f>IF(K970="","",SUM($K$2:K970))</f>
        <v/>
      </c>
      <c r="X970" s="25">
        <f>IF(W970="","",MAX(0,MAX($W$2:W970)))</f>
        <v/>
      </c>
      <c r="Y970" s="25">
        <f>IF(W970="","",W970-X970)</f>
        <v/>
      </c>
      <c r="Z970" s="20">
        <f>IF(A970="","",CHOOSE(WEEKDAY(A970,2),"Mon","Tue","Wed","Thu","Fri","Sat","Sun"))</f>
        <v/>
      </c>
      <c r="AA970" s="26">
        <f>IF(A970="","",DATE(YEAR(A970),MONTH(A970),1))</f>
        <v/>
      </c>
    </row>
    <row r="971">
      <c r="A971" s="27" t="n"/>
      <c r="B971" s="28" t="n"/>
      <c r="C971" s="24" t="n"/>
      <c r="D971" s="24" t="n"/>
      <c r="E971" s="24" t="n"/>
      <c r="F971" s="29" t="n"/>
      <c r="G971" s="29" t="n"/>
      <c r="H971" s="29" t="n"/>
      <c r="I971" s="30" t="n"/>
      <c r="J971" s="31" t="n"/>
      <c r="K971" s="31" t="n"/>
      <c r="L971" s="19">
        <f>IF(OR(K971="",J971="",J971=0),"",K971/J971)</f>
        <v/>
      </c>
      <c r="M971" s="20">
        <f>IF(AND(A971="",C971=""),"",IF(N971="No","Skipped",IF(K971="","Active",IF(K971&gt;0,"Win",IF(K971&lt;0,"Loss","Breakeven")))))</f>
        <v/>
      </c>
      <c r="N971" s="24" t="n"/>
      <c r="O971" s="21" t="n"/>
      <c r="P971" s="24" t="n"/>
      <c r="Q971" s="32" t="n"/>
      <c r="R971" s="24" t="n"/>
      <c r="S971" s="21" t="n"/>
      <c r="T971" s="21" t="n"/>
      <c r="U971" s="21" t="n"/>
      <c r="V971" s="24" t="n"/>
      <c r="W971" s="25">
        <f>IF(K971="","",SUM($K$2:K971))</f>
        <v/>
      </c>
      <c r="X971" s="25">
        <f>IF(W971="","",MAX(0,MAX($W$2:W971)))</f>
        <v/>
      </c>
      <c r="Y971" s="25">
        <f>IF(W971="","",W971-X971)</f>
        <v/>
      </c>
      <c r="Z971" s="20">
        <f>IF(A971="","",CHOOSE(WEEKDAY(A971,2),"Mon","Tue","Wed","Thu","Fri","Sat","Sun"))</f>
        <v/>
      </c>
      <c r="AA971" s="26">
        <f>IF(A971="","",DATE(YEAR(A971),MONTH(A971),1))</f>
        <v/>
      </c>
    </row>
    <row r="972">
      <c r="A972" s="27" t="n"/>
      <c r="B972" s="28" t="n"/>
      <c r="C972" s="24" t="n"/>
      <c r="D972" s="24" t="n"/>
      <c r="E972" s="24" t="n"/>
      <c r="F972" s="29" t="n"/>
      <c r="G972" s="29" t="n"/>
      <c r="H972" s="29" t="n"/>
      <c r="I972" s="30" t="n"/>
      <c r="J972" s="31" t="n"/>
      <c r="K972" s="31" t="n"/>
      <c r="L972" s="19">
        <f>IF(OR(K972="",J972="",J972=0),"",K972/J972)</f>
        <v/>
      </c>
      <c r="M972" s="20">
        <f>IF(AND(A972="",C972=""),"",IF(N972="No","Skipped",IF(K972="","Active",IF(K972&gt;0,"Win",IF(K972&lt;0,"Loss","Breakeven")))))</f>
        <v/>
      </c>
      <c r="N972" s="24" t="n"/>
      <c r="O972" s="21" t="n"/>
      <c r="P972" s="24" t="n"/>
      <c r="Q972" s="32" t="n"/>
      <c r="R972" s="24" t="n"/>
      <c r="S972" s="21" t="n"/>
      <c r="T972" s="21" t="n"/>
      <c r="U972" s="21" t="n"/>
      <c r="V972" s="24" t="n"/>
      <c r="W972" s="25">
        <f>IF(K972="","",SUM($K$2:K972))</f>
        <v/>
      </c>
      <c r="X972" s="25">
        <f>IF(W972="","",MAX(0,MAX($W$2:W972)))</f>
        <v/>
      </c>
      <c r="Y972" s="25">
        <f>IF(W972="","",W972-X972)</f>
        <v/>
      </c>
      <c r="Z972" s="20">
        <f>IF(A972="","",CHOOSE(WEEKDAY(A972,2),"Mon","Tue","Wed","Thu","Fri","Sat","Sun"))</f>
        <v/>
      </c>
      <c r="AA972" s="26">
        <f>IF(A972="","",DATE(YEAR(A972),MONTH(A972),1))</f>
        <v/>
      </c>
    </row>
    <row r="973">
      <c r="A973" s="27" t="n"/>
      <c r="B973" s="28" t="n"/>
      <c r="C973" s="24" t="n"/>
      <c r="D973" s="24" t="n"/>
      <c r="E973" s="24" t="n"/>
      <c r="F973" s="29" t="n"/>
      <c r="G973" s="29" t="n"/>
      <c r="H973" s="29" t="n"/>
      <c r="I973" s="30" t="n"/>
      <c r="J973" s="31" t="n"/>
      <c r="K973" s="31" t="n"/>
      <c r="L973" s="19">
        <f>IF(OR(K973="",J973="",J973=0),"",K973/J973)</f>
        <v/>
      </c>
      <c r="M973" s="20">
        <f>IF(AND(A973="",C973=""),"",IF(N973="No","Skipped",IF(K973="","Active",IF(K973&gt;0,"Win",IF(K973&lt;0,"Loss","Breakeven")))))</f>
        <v/>
      </c>
      <c r="N973" s="24" t="n"/>
      <c r="O973" s="21" t="n"/>
      <c r="P973" s="24" t="n"/>
      <c r="Q973" s="32" t="n"/>
      <c r="R973" s="24" t="n"/>
      <c r="S973" s="21" t="n"/>
      <c r="T973" s="21" t="n"/>
      <c r="U973" s="21" t="n"/>
      <c r="V973" s="24" t="n"/>
      <c r="W973" s="25">
        <f>IF(K973="","",SUM($K$2:K973))</f>
        <v/>
      </c>
      <c r="X973" s="25">
        <f>IF(W973="","",MAX(0,MAX($W$2:W973)))</f>
        <v/>
      </c>
      <c r="Y973" s="25">
        <f>IF(W973="","",W973-X973)</f>
        <v/>
      </c>
      <c r="Z973" s="20">
        <f>IF(A973="","",CHOOSE(WEEKDAY(A973,2),"Mon","Tue","Wed","Thu","Fri","Sat","Sun"))</f>
        <v/>
      </c>
      <c r="AA973" s="26">
        <f>IF(A973="","",DATE(YEAR(A973),MONTH(A973),1))</f>
        <v/>
      </c>
    </row>
    <row r="974">
      <c r="A974" s="27" t="n"/>
      <c r="B974" s="28" t="n"/>
      <c r="C974" s="24" t="n"/>
      <c r="D974" s="24" t="n"/>
      <c r="E974" s="24" t="n"/>
      <c r="F974" s="29" t="n"/>
      <c r="G974" s="29" t="n"/>
      <c r="H974" s="29" t="n"/>
      <c r="I974" s="30" t="n"/>
      <c r="J974" s="31" t="n"/>
      <c r="K974" s="31" t="n"/>
      <c r="L974" s="19">
        <f>IF(OR(K974="",J974="",J974=0),"",K974/J974)</f>
        <v/>
      </c>
      <c r="M974" s="20">
        <f>IF(AND(A974="",C974=""),"",IF(N974="No","Skipped",IF(K974="","Active",IF(K974&gt;0,"Win",IF(K974&lt;0,"Loss","Breakeven")))))</f>
        <v/>
      </c>
      <c r="N974" s="24" t="n"/>
      <c r="O974" s="21" t="n"/>
      <c r="P974" s="24" t="n"/>
      <c r="Q974" s="32" t="n"/>
      <c r="R974" s="24" t="n"/>
      <c r="S974" s="21" t="n"/>
      <c r="T974" s="21" t="n"/>
      <c r="U974" s="21" t="n"/>
      <c r="V974" s="24" t="n"/>
      <c r="W974" s="25">
        <f>IF(K974="","",SUM($K$2:K974))</f>
        <v/>
      </c>
      <c r="X974" s="25">
        <f>IF(W974="","",MAX(0,MAX($W$2:W974)))</f>
        <v/>
      </c>
      <c r="Y974" s="25">
        <f>IF(W974="","",W974-X974)</f>
        <v/>
      </c>
      <c r="Z974" s="20">
        <f>IF(A974="","",CHOOSE(WEEKDAY(A974,2),"Mon","Tue","Wed","Thu","Fri","Sat","Sun"))</f>
        <v/>
      </c>
      <c r="AA974" s="26">
        <f>IF(A974="","",DATE(YEAR(A974),MONTH(A974),1))</f>
        <v/>
      </c>
    </row>
    <row r="975">
      <c r="A975" s="27" t="n"/>
      <c r="B975" s="28" t="n"/>
      <c r="C975" s="24" t="n"/>
      <c r="D975" s="24" t="n"/>
      <c r="E975" s="24" t="n"/>
      <c r="F975" s="29" t="n"/>
      <c r="G975" s="29" t="n"/>
      <c r="H975" s="29" t="n"/>
      <c r="I975" s="30" t="n"/>
      <c r="J975" s="31" t="n"/>
      <c r="K975" s="31" t="n"/>
      <c r="L975" s="19">
        <f>IF(OR(K975="",J975="",J975=0),"",K975/J975)</f>
        <v/>
      </c>
      <c r="M975" s="20">
        <f>IF(AND(A975="",C975=""),"",IF(N975="No","Skipped",IF(K975="","Active",IF(K975&gt;0,"Win",IF(K975&lt;0,"Loss","Breakeven")))))</f>
        <v/>
      </c>
      <c r="N975" s="24" t="n"/>
      <c r="O975" s="21" t="n"/>
      <c r="P975" s="24" t="n"/>
      <c r="Q975" s="32" t="n"/>
      <c r="R975" s="24" t="n"/>
      <c r="S975" s="21" t="n"/>
      <c r="T975" s="21" t="n"/>
      <c r="U975" s="21" t="n"/>
      <c r="V975" s="24" t="n"/>
      <c r="W975" s="25">
        <f>IF(K975="","",SUM($K$2:K975))</f>
        <v/>
      </c>
      <c r="X975" s="25">
        <f>IF(W975="","",MAX(0,MAX($W$2:W975)))</f>
        <v/>
      </c>
      <c r="Y975" s="25">
        <f>IF(W975="","",W975-X975)</f>
        <v/>
      </c>
      <c r="Z975" s="20">
        <f>IF(A975="","",CHOOSE(WEEKDAY(A975,2),"Mon","Tue","Wed","Thu","Fri","Sat","Sun"))</f>
        <v/>
      </c>
      <c r="AA975" s="26">
        <f>IF(A975="","",DATE(YEAR(A975),MONTH(A975),1))</f>
        <v/>
      </c>
    </row>
    <row r="976">
      <c r="A976" s="27" t="n"/>
      <c r="B976" s="28" t="n"/>
      <c r="C976" s="24" t="n"/>
      <c r="D976" s="24" t="n"/>
      <c r="E976" s="24" t="n"/>
      <c r="F976" s="29" t="n"/>
      <c r="G976" s="29" t="n"/>
      <c r="H976" s="29" t="n"/>
      <c r="I976" s="30" t="n"/>
      <c r="J976" s="31" t="n"/>
      <c r="K976" s="31" t="n"/>
      <c r="L976" s="19">
        <f>IF(OR(K976="",J976="",J976=0),"",K976/J976)</f>
        <v/>
      </c>
      <c r="M976" s="20">
        <f>IF(AND(A976="",C976=""),"",IF(N976="No","Skipped",IF(K976="","Active",IF(K976&gt;0,"Win",IF(K976&lt;0,"Loss","Breakeven")))))</f>
        <v/>
      </c>
      <c r="N976" s="24" t="n"/>
      <c r="O976" s="21" t="n"/>
      <c r="P976" s="24" t="n"/>
      <c r="Q976" s="32" t="n"/>
      <c r="R976" s="24" t="n"/>
      <c r="S976" s="21" t="n"/>
      <c r="T976" s="21" t="n"/>
      <c r="U976" s="21" t="n"/>
      <c r="V976" s="24" t="n"/>
      <c r="W976" s="25">
        <f>IF(K976="","",SUM($K$2:K976))</f>
        <v/>
      </c>
      <c r="X976" s="25">
        <f>IF(W976="","",MAX(0,MAX($W$2:W976)))</f>
        <v/>
      </c>
      <c r="Y976" s="25">
        <f>IF(W976="","",W976-X976)</f>
        <v/>
      </c>
      <c r="Z976" s="20">
        <f>IF(A976="","",CHOOSE(WEEKDAY(A976,2),"Mon","Tue","Wed","Thu","Fri","Sat","Sun"))</f>
        <v/>
      </c>
      <c r="AA976" s="26">
        <f>IF(A976="","",DATE(YEAR(A976),MONTH(A976),1))</f>
        <v/>
      </c>
    </row>
    <row r="977">
      <c r="A977" s="27" t="n"/>
      <c r="B977" s="28" t="n"/>
      <c r="C977" s="24" t="n"/>
      <c r="D977" s="24" t="n"/>
      <c r="E977" s="24" t="n"/>
      <c r="F977" s="29" t="n"/>
      <c r="G977" s="29" t="n"/>
      <c r="H977" s="29" t="n"/>
      <c r="I977" s="30" t="n"/>
      <c r="J977" s="31" t="n"/>
      <c r="K977" s="31" t="n"/>
      <c r="L977" s="19">
        <f>IF(OR(K977="",J977="",J977=0),"",K977/J977)</f>
        <v/>
      </c>
      <c r="M977" s="20">
        <f>IF(AND(A977="",C977=""),"",IF(N977="No","Skipped",IF(K977="","Active",IF(K977&gt;0,"Win",IF(K977&lt;0,"Loss","Breakeven")))))</f>
        <v/>
      </c>
      <c r="N977" s="24" t="n"/>
      <c r="O977" s="21" t="n"/>
      <c r="P977" s="24" t="n"/>
      <c r="Q977" s="32" t="n"/>
      <c r="R977" s="24" t="n"/>
      <c r="S977" s="21" t="n"/>
      <c r="T977" s="21" t="n"/>
      <c r="U977" s="21" t="n"/>
      <c r="V977" s="24" t="n"/>
      <c r="W977" s="25">
        <f>IF(K977="","",SUM($K$2:K977))</f>
        <v/>
      </c>
      <c r="X977" s="25">
        <f>IF(W977="","",MAX(0,MAX($W$2:W977)))</f>
        <v/>
      </c>
      <c r="Y977" s="25">
        <f>IF(W977="","",W977-X977)</f>
        <v/>
      </c>
      <c r="Z977" s="20">
        <f>IF(A977="","",CHOOSE(WEEKDAY(A977,2),"Mon","Tue","Wed","Thu","Fri","Sat","Sun"))</f>
        <v/>
      </c>
      <c r="AA977" s="26">
        <f>IF(A977="","",DATE(YEAR(A977),MONTH(A977),1))</f>
        <v/>
      </c>
    </row>
    <row r="978">
      <c r="A978" s="27" t="n"/>
      <c r="B978" s="28" t="n"/>
      <c r="C978" s="24" t="n"/>
      <c r="D978" s="24" t="n"/>
      <c r="E978" s="24" t="n"/>
      <c r="F978" s="29" t="n"/>
      <c r="G978" s="29" t="n"/>
      <c r="H978" s="29" t="n"/>
      <c r="I978" s="30" t="n"/>
      <c r="J978" s="31" t="n"/>
      <c r="K978" s="31" t="n"/>
      <c r="L978" s="19">
        <f>IF(OR(K978="",J978="",J978=0),"",K978/J978)</f>
        <v/>
      </c>
      <c r="M978" s="20">
        <f>IF(AND(A978="",C978=""),"",IF(N978="No","Skipped",IF(K978="","Active",IF(K978&gt;0,"Win",IF(K978&lt;0,"Loss","Breakeven")))))</f>
        <v/>
      </c>
      <c r="N978" s="24" t="n"/>
      <c r="O978" s="21" t="n"/>
      <c r="P978" s="24" t="n"/>
      <c r="Q978" s="32" t="n"/>
      <c r="R978" s="24" t="n"/>
      <c r="S978" s="21" t="n"/>
      <c r="T978" s="21" t="n"/>
      <c r="U978" s="21" t="n"/>
      <c r="V978" s="24" t="n"/>
      <c r="W978" s="25">
        <f>IF(K978="","",SUM($K$2:K978))</f>
        <v/>
      </c>
      <c r="X978" s="25">
        <f>IF(W978="","",MAX(0,MAX($W$2:W978)))</f>
        <v/>
      </c>
      <c r="Y978" s="25">
        <f>IF(W978="","",W978-X978)</f>
        <v/>
      </c>
      <c r="Z978" s="20">
        <f>IF(A978="","",CHOOSE(WEEKDAY(A978,2),"Mon","Tue","Wed","Thu","Fri","Sat","Sun"))</f>
        <v/>
      </c>
      <c r="AA978" s="26">
        <f>IF(A978="","",DATE(YEAR(A978),MONTH(A978),1))</f>
        <v/>
      </c>
    </row>
    <row r="979">
      <c r="A979" s="27" t="n"/>
      <c r="B979" s="28" t="n"/>
      <c r="C979" s="24" t="n"/>
      <c r="D979" s="24" t="n"/>
      <c r="E979" s="24" t="n"/>
      <c r="F979" s="29" t="n"/>
      <c r="G979" s="29" t="n"/>
      <c r="H979" s="29" t="n"/>
      <c r="I979" s="30" t="n"/>
      <c r="J979" s="31" t="n"/>
      <c r="K979" s="31" t="n"/>
      <c r="L979" s="19">
        <f>IF(OR(K979="",J979="",J979=0),"",K979/J979)</f>
        <v/>
      </c>
      <c r="M979" s="20">
        <f>IF(AND(A979="",C979=""),"",IF(N979="No","Skipped",IF(K979="","Active",IF(K979&gt;0,"Win",IF(K979&lt;0,"Loss","Breakeven")))))</f>
        <v/>
      </c>
      <c r="N979" s="24" t="n"/>
      <c r="O979" s="21" t="n"/>
      <c r="P979" s="24" t="n"/>
      <c r="Q979" s="32" t="n"/>
      <c r="R979" s="24" t="n"/>
      <c r="S979" s="21" t="n"/>
      <c r="T979" s="21" t="n"/>
      <c r="U979" s="21" t="n"/>
      <c r="V979" s="24" t="n"/>
      <c r="W979" s="25">
        <f>IF(K979="","",SUM($K$2:K979))</f>
        <v/>
      </c>
      <c r="X979" s="25">
        <f>IF(W979="","",MAX(0,MAX($W$2:W979)))</f>
        <v/>
      </c>
      <c r="Y979" s="25">
        <f>IF(W979="","",W979-X979)</f>
        <v/>
      </c>
      <c r="Z979" s="20">
        <f>IF(A979="","",CHOOSE(WEEKDAY(A979,2),"Mon","Tue","Wed","Thu","Fri","Sat","Sun"))</f>
        <v/>
      </c>
      <c r="AA979" s="26">
        <f>IF(A979="","",DATE(YEAR(A979),MONTH(A979),1))</f>
        <v/>
      </c>
    </row>
    <row r="980">
      <c r="A980" s="27" t="n"/>
      <c r="B980" s="28" t="n"/>
      <c r="C980" s="24" t="n"/>
      <c r="D980" s="24" t="n"/>
      <c r="E980" s="24" t="n"/>
      <c r="F980" s="29" t="n"/>
      <c r="G980" s="29" t="n"/>
      <c r="H980" s="29" t="n"/>
      <c r="I980" s="30" t="n"/>
      <c r="J980" s="31" t="n"/>
      <c r="K980" s="31" t="n"/>
      <c r="L980" s="19">
        <f>IF(OR(K980="",J980="",J980=0),"",K980/J980)</f>
        <v/>
      </c>
      <c r="M980" s="20">
        <f>IF(AND(A980="",C980=""),"",IF(N980="No","Skipped",IF(K980="","Active",IF(K980&gt;0,"Win",IF(K980&lt;0,"Loss","Breakeven")))))</f>
        <v/>
      </c>
      <c r="N980" s="24" t="n"/>
      <c r="O980" s="21" t="n"/>
      <c r="P980" s="24" t="n"/>
      <c r="Q980" s="32" t="n"/>
      <c r="R980" s="24" t="n"/>
      <c r="S980" s="21" t="n"/>
      <c r="T980" s="21" t="n"/>
      <c r="U980" s="21" t="n"/>
      <c r="V980" s="24" t="n"/>
      <c r="W980" s="25">
        <f>IF(K980="","",SUM($K$2:K980))</f>
        <v/>
      </c>
      <c r="X980" s="25">
        <f>IF(W980="","",MAX(0,MAX($W$2:W980)))</f>
        <v/>
      </c>
      <c r="Y980" s="25">
        <f>IF(W980="","",W980-X980)</f>
        <v/>
      </c>
      <c r="Z980" s="20">
        <f>IF(A980="","",CHOOSE(WEEKDAY(A980,2),"Mon","Tue","Wed","Thu","Fri","Sat","Sun"))</f>
        <v/>
      </c>
      <c r="AA980" s="26">
        <f>IF(A980="","",DATE(YEAR(A980),MONTH(A980),1))</f>
        <v/>
      </c>
    </row>
    <row r="981">
      <c r="A981" s="27" t="n"/>
      <c r="B981" s="28" t="n"/>
      <c r="C981" s="24" t="n"/>
      <c r="D981" s="24" t="n"/>
      <c r="E981" s="24" t="n"/>
      <c r="F981" s="29" t="n"/>
      <c r="G981" s="29" t="n"/>
      <c r="H981" s="29" t="n"/>
      <c r="I981" s="30" t="n"/>
      <c r="J981" s="31" t="n"/>
      <c r="K981" s="31" t="n"/>
      <c r="L981" s="19">
        <f>IF(OR(K981="",J981="",J981=0),"",K981/J981)</f>
        <v/>
      </c>
      <c r="M981" s="20">
        <f>IF(AND(A981="",C981=""),"",IF(N981="No","Skipped",IF(K981="","Active",IF(K981&gt;0,"Win",IF(K981&lt;0,"Loss","Breakeven")))))</f>
        <v/>
      </c>
      <c r="N981" s="24" t="n"/>
      <c r="O981" s="21" t="n"/>
      <c r="P981" s="24" t="n"/>
      <c r="Q981" s="32" t="n"/>
      <c r="R981" s="24" t="n"/>
      <c r="S981" s="21" t="n"/>
      <c r="T981" s="21" t="n"/>
      <c r="U981" s="21" t="n"/>
      <c r="V981" s="24" t="n"/>
      <c r="W981" s="25">
        <f>IF(K981="","",SUM($K$2:K981))</f>
        <v/>
      </c>
      <c r="X981" s="25">
        <f>IF(W981="","",MAX(0,MAX($W$2:W981)))</f>
        <v/>
      </c>
      <c r="Y981" s="25">
        <f>IF(W981="","",W981-X981)</f>
        <v/>
      </c>
      <c r="Z981" s="20">
        <f>IF(A981="","",CHOOSE(WEEKDAY(A981,2),"Mon","Tue","Wed","Thu","Fri","Sat","Sun"))</f>
        <v/>
      </c>
      <c r="AA981" s="26">
        <f>IF(A981="","",DATE(YEAR(A981),MONTH(A981),1))</f>
        <v/>
      </c>
    </row>
    <row r="982">
      <c r="A982" s="27" t="n"/>
      <c r="B982" s="28" t="n"/>
      <c r="C982" s="24" t="n"/>
      <c r="D982" s="24" t="n"/>
      <c r="E982" s="24" t="n"/>
      <c r="F982" s="29" t="n"/>
      <c r="G982" s="29" t="n"/>
      <c r="H982" s="29" t="n"/>
      <c r="I982" s="30" t="n"/>
      <c r="J982" s="31" t="n"/>
      <c r="K982" s="31" t="n"/>
      <c r="L982" s="19">
        <f>IF(OR(K982="",J982="",J982=0),"",K982/J982)</f>
        <v/>
      </c>
      <c r="M982" s="20">
        <f>IF(AND(A982="",C982=""),"",IF(N982="No","Skipped",IF(K982="","Active",IF(K982&gt;0,"Win",IF(K982&lt;0,"Loss","Breakeven")))))</f>
        <v/>
      </c>
      <c r="N982" s="24" t="n"/>
      <c r="O982" s="21" t="n"/>
      <c r="P982" s="24" t="n"/>
      <c r="Q982" s="32" t="n"/>
      <c r="R982" s="24" t="n"/>
      <c r="S982" s="21" t="n"/>
      <c r="T982" s="21" t="n"/>
      <c r="U982" s="21" t="n"/>
      <c r="V982" s="24" t="n"/>
      <c r="W982" s="25">
        <f>IF(K982="","",SUM($K$2:K982))</f>
        <v/>
      </c>
      <c r="X982" s="25">
        <f>IF(W982="","",MAX(0,MAX($W$2:W982)))</f>
        <v/>
      </c>
      <c r="Y982" s="25">
        <f>IF(W982="","",W982-X982)</f>
        <v/>
      </c>
      <c r="Z982" s="20">
        <f>IF(A982="","",CHOOSE(WEEKDAY(A982,2),"Mon","Tue","Wed","Thu","Fri","Sat","Sun"))</f>
        <v/>
      </c>
      <c r="AA982" s="26">
        <f>IF(A982="","",DATE(YEAR(A982),MONTH(A982),1))</f>
        <v/>
      </c>
    </row>
    <row r="983">
      <c r="A983" s="27" t="n"/>
      <c r="B983" s="28" t="n"/>
      <c r="C983" s="24" t="n"/>
      <c r="D983" s="24" t="n"/>
      <c r="E983" s="24" t="n"/>
      <c r="F983" s="29" t="n"/>
      <c r="G983" s="29" t="n"/>
      <c r="H983" s="29" t="n"/>
      <c r="I983" s="30" t="n"/>
      <c r="J983" s="31" t="n"/>
      <c r="K983" s="31" t="n"/>
      <c r="L983" s="19">
        <f>IF(OR(K983="",J983="",J983=0),"",K983/J983)</f>
        <v/>
      </c>
      <c r="M983" s="20">
        <f>IF(AND(A983="",C983=""),"",IF(N983="No","Skipped",IF(K983="","Active",IF(K983&gt;0,"Win",IF(K983&lt;0,"Loss","Breakeven")))))</f>
        <v/>
      </c>
      <c r="N983" s="24" t="n"/>
      <c r="O983" s="21" t="n"/>
      <c r="P983" s="24" t="n"/>
      <c r="Q983" s="32" t="n"/>
      <c r="R983" s="24" t="n"/>
      <c r="S983" s="21" t="n"/>
      <c r="T983" s="21" t="n"/>
      <c r="U983" s="21" t="n"/>
      <c r="V983" s="24" t="n"/>
      <c r="W983" s="25">
        <f>IF(K983="","",SUM($K$2:K983))</f>
        <v/>
      </c>
      <c r="X983" s="25">
        <f>IF(W983="","",MAX(0,MAX($W$2:W983)))</f>
        <v/>
      </c>
      <c r="Y983" s="25">
        <f>IF(W983="","",W983-X983)</f>
        <v/>
      </c>
      <c r="Z983" s="20">
        <f>IF(A983="","",CHOOSE(WEEKDAY(A983,2),"Mon","Tue","Wed","Thu","Fri","Sat","Sun"))</f>
        <v/>
      </c>
      <c r="AA983" s="26">
        <f>IF(A983="","",DATE(YEAR(A983),MONTH(A983),1))</f>
        <v/>
      </c>
    </row>
    <row r="984">
      <c r="A984" s="27" t="n"/>
      <c r="B984" s="28" t="n"/>
      <c r="C984" s="24" t="n"/>
      <c r="D984" s="24" t="n"/>
      <c r="E984" s="24" t="n"/>
      <c r="F984" s="29" t="n"/>
      <c r="G984" s="29" t="n"/>
      <c r="H984" s="29" t="n"/>
      <c r="I984" s="30" t="n"/>
      <c r="J984" s="31" t="n"/>
      <c r="K984" s="31" t="n"/>
      <c r="L984" s="19">
        <f>IF(OR(K984="",J984="",J984=0),"",K984/J984)</f>
        <v/>
      </c>
      <c r="M984" s="20">
        <f>IF(AND(A984="",C984=""),"",IF(N984="No","Skipped",IF(K984="","Active",IF(K984&gt;0,"Win",IF(K984&lt;0,"Loss","Breakeven")))))</f>
        <v/>
      </c>
      <c r="N984" s="24" t="n"/>
      <c r="O984" s="21" t="n"/>
      <c r="P984" s="24" t="n"/>
      <c r="Q984" s="32" t="n"/>
      <c r="R984" s="24" t="n"/>
      <c r="S984" s="21" t="n"/>
      <c r="T984" s="21" t="n"/>
      <c r="U984" s="21" t="n"/>
      <c r="V984" s="24" t="n"/>
      <c r="W984" s="25">
        <f>IF(K984="","",SUM($K$2:K984))</f>
        <v/>
      </c>
      <c r="X984" s="25">
        <f>IF(W984="","",MAX(0,MAX($W$2:W984)))</f>
        <v/>
      </c>
      <c r="Y984" s="25">
        <f>IF(W984="","",W984-X984)</f>
        <v/>
      </c>
      <c r="Z984" s="20">
        <f>IF(A984="","",CHOOSE(WEEKDAY(A984,2),"Mon","Tue","Wed","Thu","Fri","Sat","Sun"))</f>
        <v/>
      </c>
      <c r="AA984" s="26">
        <f>IF(A984="","",DATE(YEAR(A984),MONTH(A984),1))</f>
        <v/>
      </c>
    </row>
    <row r="985">
      <c r="A985" s="27" t="n"/>
      <c r="B985" s="28" t="n"/>
      <c r="C985" s="24" t="n"/>
      <c r="D985" s="24" t="n"/>
      <c r="E985" s="24" t="n"/>
      <c r="F985" s="29" t="n"/>
      <c r="G985" s="29" t="n"/>
      <c r="H985" s="29" t="n"/>
      <c r="I985" s="30" t="n"/>
      <c r="J985" s="31" t="n"/>
      <c r="K985" s="31" t="n"/>
      <c r="L985" s="19">
        <f>IF(OR(K985="",J985="",J985=0),"",K985/J985)</f>
        <v/>
      </c>
      <c r="M985" s="20">
        <f>IF(AND(A985="",C985=""),"",IF(N985="No","Skipped",IF(K985="","Active",IF(K985&gt;0,"Win",IF(K985&lt;0,"Loss","Breakeven")))))</f>
        <v/>
      </c>
      <c r="N985" s="24" t="n"/>
      <c r="O985" s="21" t="n"/>
      <c r="P985" s="24" t="n"/>
      <c r="Q985" s="32" t="n"/>
      <c r="R985" s="24" t="n"/>
      <c r="S985" s="21" t="n"/>
      <c r="T985" s="21" t="n"/>
      <c r="U985" s="21" t="n"/>
      <c r="V985" s="24" t="n"/>
      <c r="W985" s="25">
        <f>IF(K985="","",SUM($K$2:K985))</f>
        <v/>
      </c>
      <c r="X985" s="25">
        <f>IF(W985="","",MAX(0,MAX($W$2:W985)))</f>
        <v/>
      </c>
      <c r="Y985" s="25">
        <f>IF(W985="","",W985-X985)</f>
        <v/>
      </c>
      <c r="Z985" s="20">
        <f>IF(A985="","",CHOOSE(WEEKDAY(A985,2),"Mon","Tue","Wed","Thu","Fri","Sat","Sun"))</f>
        <v/>
      </c>
      <c r="AA985" s="26">
        <f>IF(A985="","",DATE(YEAR(A985),MONTH(A985),1))</f>
        <v/>
      </c>
    </row>
    <row r="986">
      <c r="A986" s="27" t="n"/>
      <c r="B986" s="28" t="n"/>
      <c r="C986" s="24" t="n"/>
      <c r="D986" s="24" t="n"/>
      <c r="E986" s="24" t="n"/>
      <c r="F986" s="29" t="n"/>
      <c r="G986" s="29" t="n"/>
      <c r="H986" s="29" t="n"/>
      <c r="I986" s="30" t="n"/>
      <c r="J986" s="31" t="n"/>
      <c r="K986" s="31" t="n"/>
      <c r="L986" s="19">
        <f>IF(OR(K986="",J986="",J986=0),"",K986/J986)</f>
        <v/>
      </c>
      <c r="M986" s="20">
        <f>IF(AND(A986="",C986=""),"",IF(N986="No","Skipped",IF(K986="","Active",IF(K986&gt;0,"Win",IF(K986&lt;0,"Loss","Breakeven")))))</f>
        <v/>
      </c>
      <c r="N986" s="24" t="n"/>
      <c r="O986" s="21" t="n"/>
      <c r="P986" s="24" t="n"/>
      <c r="Q986" s="32" t="n"/>
      <c r="R986" s="24" t="n"/>
      <c r="S986" s="21" t="n"/>
      <c r="T986" s="21" t="n"/>
      <c r="U986" s="21" t="n"/>
      <c r="V986" s="24" t="n"/>
      <c r="W986" s="25">
        <f>IF(K986="","",SUM($K$2:K986))</f>
        <v/>
      </c>
      <c r="X986" s="25">
        <f>IF(W986="","",MAX(0,MAX($W$2:W986)))</f>
        <v/>
      </c>
      <c r="Y986" s="25">
        <f>IF(W986="","",W986-X986)</f>
        <v/>
      </c>
      <c r="Z986" s="20">
        <f>IF(A986="","",CHOOSE(WEEKDAY(A986,2),"Mon","Tue","Wed","Thu","Fri","Sat","Sun"))</f>
        <v/>
      </c>
      <c r="AA986" s="26">
        <f>IF(A986="","",DATE(YEAR(A986),MONTH(A986),1))</f>
        <v/>
      </c>
    </row>
    <row r="987">
      <c r="A987" s="27" t="n"/>
      <c r="B987" s="28" t="n"/>
      <c r="C987" s="24" t="n"/>
      <c r="D987" s="24" t="n"/>
      <c r="E987" s="24" t="n"/>
      <c r="F987" s="29" t="n"/>
      <c r="G987" s="29" t="n"/>
      <c r="H987" s="29" t="n"/>
      <c r="I987" s="30" t="n"/>
      <c r="J987" s="31" t="n"/>
      <c r="K987" s="31" t="n"/>
      <c r="L987" s="19">
        <f>IF(OR(K987="",J987="",J987=0),"",K987/J987)</f>
        <v/>
      </c>
      <c r="M987" s="20">
        <f>IF(AND(A987="",C987=""),"",IF(N987="No","Skipped",IF(K987="","Active",IF(K987&gt;0,"Win",IF(K987&lt;0,"Loss","Breakeven")))))</f>
        <v/>
      </c>
      <c r="N987" s="24" t="n"/>
      <c r="O987" s="21" t="n"/>
      <c r="P987" s="24" t="n"/>
      <c r="Q987" s="32" t="n"/>
      <c r="R987" s="24" t="n"/>
      <c r="S987" s="21" t="n"/>
      <c r="T987" s="21" t="n"/>
      <c r="U987" s="21" t="n"/>
      <c r="V987" s="24" t="n"/>
      <c r="W987" s="25">
        <f>IF(K987="","",SUM($K$2:K987))</f>
        <v/>
      </c>
      <c r="X987" s="25">
        <f>IF(W987="","",MAX(0,MAX($W$2:W987)))</f>
        <v/>
      </c>
      <c r="Y987" s="25">
        <f>IF(W987="","",W987-X987)</f>
        <v/>
      </c>
      <c r="Z987" s="20">
        <f>IF(A987="","",CHOOSE(WEEKDAY(A987,2),"Mon","Tue","Wed","Thu","Fri","Sat","Sun"))</f>
        <v/>
      </c>
      <c r="AA987" s="26">
        <f>IF(A987="","",DATE(YEAR(A987),MONTH(A987),1))</f>
        <v/>
      </c>
    </row>
    <row r="988">
      <c r="A988" s="27" t="n"/>
      <c r="B988" s="28" t="n"/>
      <c r="C988" s="24" t="n"/>
      <c r="D988" s="24" t="n"/>
      <c r="E988" s="24" t="n"/>
      <c r="F988" s="29" t="n"/>
      <c r="G988" s="29" t="n"/>
      <c r="H988" s="29" t="n"/>
      <c r="I988" s="30" t="n"/>
      <c r="J988" s="31" t="n"/>
      <c r="K988" s="31" t="n"/>
      <c r="L988" s="19">
        <f>IF(OR(K988="",J988="",J988=0),"",K988/J988)</f>
        <v/>
      </c>
      <c r="M988" s="20">
        <f>IF(AND(A988="",C988=""),"",IF(N988="No","Skipped",IF(K988="","Active",IF(K988&gt;0,"Win",IF(K988&lt;0,"Loss","Breakeven")))))</f>
        <v/>
      </c>
      <c r="N988" s="24" t="n"/>
      <c r="O988" s="21" t="n"/>
      <c r="P988" s="24" t="n"/>
      <c r="Q988" s="32" t="n"/>
      <c r="R988" s="24" t="n"/>
      <c r="S988" s="21" t="n"/>
      <c r="T988" s="21" t="n"/>
      <c r="U988" s="21" t="n"/>
      <c r="V988" s="24" t="n"/>
      <c r="W988" s="25">
        <f>IF(K988="","",SUM($K$2:K988))</f>
        <v/>
      </c>
      <c r="X988" s="25">
        <f>IF(W988="","",MAX(0,MAX($W$2:W988)))</f>
        <v/>
      </c>
      <c r="Y988" s="25">
        <f>IF(W988="","",W988-X988)</f>
        <v/>
      </c>
      <c r="Z988" s="20">
        <f>IF(A988="","",CHOOSE(WEEKDAY(A988,2),"Mon","Tue","Wed","Thu","Fri","Sat","Sun"))</f>
        <v/>
      </c>
      <c r="AA988" s="26">
        <f>IF(A988="","",DATE(YEAR(A988),MONTH(A988),1))</f>
        <v/>
      </c>
    </row>
    <row r="989">
      <c r="A989" s="27" t="n"/>
      <c r="B989" s="28" t="n"/>
      <c r="C989" s="24" t="n"/>
      <c r="D989" s="24" t="n"/>
      <c r="E989" s="24" t="n"/>
      <c r="F989" s="29" t="n"/>
      <c r="G989" s="29" t="n"/>
      <c r="H989" s="29" t="n"/>
      <c r="I989" s="30" t="n"/>
      <c r="J989" s="31" t="n"/>
      <c r="K989" s="31" t="n"/>
      <c r="L989" s="19">
        <f>IF(OR(K989="",J989="",J989=0),"",K989/J989)</f>
        <v/>
      </c>
      <c r="M989" s="20">
        <f>IF(AND(A989="",C989=""),"",IF(N989="No","Skipped",IF(K989="","Active",IF(K989&gt;0,"Win",IF(K989&lt;0,"Loss","Breakeven")))))</f>
        <v/>
      </c>
      <c r="N989" s="24" t="n"/>
      <c r="O989" s="21" t="n"/>
      <c r="P989" s="24" t="n"/>
      <c r="Q989" s="32" t="n"/>
      <c r="R989" s="24" t="n"/>
      <c r="S989" s="21" t="n"/>
      <c r="T989" s="21" t="n"/>
      <c r="U989" s="21" t="n"/>
      <c r="V989" s="24" t="n"/>
      <c r="W989" s="25">
        <f>IF(K989="","",SUM($K$2:K989))</f>
        <v/>
      </c>
      <c r="X989" s="25">
        <f>IF(W989="","",MAX(0,MAX($W$2:W989)))</f>
        <v/>
      </c>
      <c r="Y989" s="25">
        <f>IF(W989="","",W989-X989)</f>
        <v/>
      </c>
      <c r="Z989" s="20">
        <f>IF(A989="","",CHOOSE(WEEKDAY(A989,2),"Mon","Tue","Wed","Thu","Fri","Sat","Sun"))</f>
        <v/>
      </c>
      <c r="AA989" s="26">
        <f>IF(A989="","",DATE(YEAR(A989),MONTH(A989),1))</f>
        <v/>
      </c>
    </row>
    <row r="990">
      <c r="A990" s="27" t="n"/>
      <c r="B990" s="28" t="n"/>
      <c r="C990" s="24" t="n"/>
      <c r="D990" s="24" t="n"/>
      <c r="E990" s="24" t="n"/>
      <c r="F990" s="29" t="n"/>
      <c r="G990" s="29" t="n"/>
      <c r="H990" s="29" t="n"/>
      <c r="I990" s="30" t="n"/>
      <c r="J990" s="31" t="n"/>
      <c r="K990" s="31" t="n"/>
      <c r="L990" s="19">
        <f>IF(OR(K990="",J990="",J990=0),"",K990/J990)</f>
        <v/>
      </c>
      <c r="M990" s="20">
        <f>IF(AND(A990="",C990=""),"",IF(N990="No","Skipped",IF(K990="","Active",IF(K990&gt;0,"Win",IF(K990&lt;0,"Loss","Breakeven")))))</f>
        <v/>
      </c>
      <c r="N990" s="24" t="n"/>
      <c r="O990" s="21" t="n"/>
      <c r="P990" s="24" t="n"/>
      <c r="Q990" s="32" t="n"/>
      <c r="R990" s="24" t="n"/>
      <c r="S990" s="21" t="n"/>
      <c r="T990" s="21" t="n"/>
      <c r="U990" s="21" t="n"/>
      <c r="V990" s="24" t="n"/>
      <c r="W990" s="25">
        <f>IF(K990="","",SUM($K$2:K990))</f>
        <v/>
      </c>
      <c r="X990" s="25">
        <f>IF(W990="","",MAX(0,MAX($W$2:W990)))</f>
        <v/>
      </c>
      <c r="Y990" s="25">
        <f>IF(W990="","",W990-X990)</f>
        <v/>
      </c>
      <c r="Z990" s="20">
        <f>IF(A990="","",CHOOSE(WEEKDAY(A990,2),"Mon","Tue","Wed","Thu","Fri","Sat","Sun"))</f>
        <v/>
      </c>
      <c r="AA990" s="26">
        <f>IF(A990="","",DATE(YEAR(A990),MONTH(A990),1))</f>
        <v/>
      </c>
    </row>
    <row r="991">
      <c r="A991" s="27" t="n"/>
      <c r="B991" s="28" t="n"/>
      <c r="C991" s="24" t="n"/>
      <c r="D991" s="24" t="n"/>
      <c r="E991" s="24" t="n"/>
      <c r="F991" s="29" t="n"/>
      <c r="G991" s="29" t="n"/>
      <c r="H991" s="29" t="n"/>
      <c r="I991" s="30" t="n"/>
      <c r="J991" s="31" t="n"/>
      <c r="K991" s="31" t="n"/>
      <c r="L991" s="19">
        <f>IF(OR(K991="",J991="",J991=0),"",K991/J991)</f>
        <v/>
      </c>
      <c r="M991" s="20">
        <f>IF(AND(A991="",C991=""),"",IF(N991="No","Skipped",IF(K991="","Active",IF(K991&gt;0,"Win",IF(K991&lt;0,"Loss","Breakeven")))))</f>
        <v/>
      </c>
      <c r="N991" s="24" t="n"/>
      <c r="O991" s="21" t="n"/>
      <c r="P991" s="24" t="n"/>
      <c r="Q991" s="32" t="n"/>
      <c r="R991" s="24" t="n"/>
      <c r="S991" s="21" t="n"/>
      <c r="T991" s="21" t="n"/>
      <c r="U991" s="21" t="n"/>
      <c r="V991" s="24" t="n"/>
      <c r="W991" s="25">
        <f>IF(K991="","",SUM($K$2:K991))</f>
        <v/>
      </c>
      <c r="X991" s="25">
        <f>IF(W991="","",MAX(0,MAX($W$2:W991)))</f>
        <v/>
      </c>
      <c r="Y991" s="25">
        <f>IF(W991="","",W991-X991)</f>
        <v/>
      </c>
      <c r="Z991" s="20">
        <f>IF(A991="","",CHOOSE(WEEKDAY(A991,2),"Mon","Tue","Wed","Thu","Fri","Sat","Sun"))</f>
        <v/>
      </c>
      <c r="AA991" s="26">
        <f>IF(A991="","",DATE(YEAR(A991),MONTH(A991),1))</f>
        <v/>
      </c>
    </row>
    <row r="992">
      <c r="A992" s="27" t="n"/>
      <c r="B992" s="28" t="n"/>
      <c r="C992" s="24" t="n"/>
      <c r="D992" s="24" t="n"/>
      <c r="E992" s="24" t="n"/>
      <c r="F992" s="29" t="n"/>
      <c r="G992" s="29" t="n"/>
      <c r="H992" s="29" t="n"/>
      <c r="I992" s="30" t="n"/>
      <c r="J992" s="31" t="n"/>
      <c r="K992" s="31" t="n"/>
      <c r="L992" s="19">
        <f>IF(OR(K992="",J992="",J992=0),"",K992/J992)</f>
        <v/>
      </c>
      <c r="M992" s="20">
        <f>IF(AND(A992="",C992=""),"",IF(N992="No","Skipped",IF(K992="","Active",IF(K992&gt;0,"Win",IF(K992&lt;0,"Loss","Breakeven")))))</f>
        <v/>
      </c>
      <c r="N992" s="24" t="n"/>
      <c r="O992" s="21" t="n"/>
      <c r="P992" s="24" t="n"/>
      <c r="Q992" s="32" t="n"/>
      <c r="R992" s="24" t="n"/>
      <c r="S992" s="21" t="n"/>
      <c r="T992" s="21" t="n"/>
      <c r="U992" s="21" t="n"/>
      <c r="V992" s="24" t="n"/>
      <c r="W992" s="25">
        <f>IF(K992="","",SUM($K$2:K992))</f>
        <v/>
      </c>
      <c r="X992" s="25">
        <f>IF(W992="","",MAX(0,MAX($W$2:W992)))</f>
        <v/>
      </c>
      <c r="Y992" s="25">
        <f>IF(W992="","",W992-X992)</f>
        <v/>
      </c>
      <c r="Z992" s="20">
        <f>IF(A992="","",CHOOSE(WEEKDAY(A992,2),"Mon","Tue","Wed","Thu","Fri","Sat","Sun"))</f>
        <v/>
      </c>
      <c r="AA992" s="26">
        <f>IF(A992="","",DATE(YEAR(A992),MONTH(A992),1))</f>
        <v/>
      </c>
    </row>
    <row r="993">
      <c r="A993" s="27" t="n"/>
      <c r="B993" s="28" t="n"/>
      <c r="C993" s="24" t="n"/>
      <c r="D993" s="24" t="n"/>
      <c r="E993" s="24" t="n"/>
      <c r="F993" s="29" t="n"/>
      <c r="G993" s="29" t="n"/>
      <c r="H993" s="29" t="n"/>
      <c r="I993" s="30" t="n"/>
      <c r="J993" s="31" t="n"/>
      <c r="K993" s="31" t="n"/>
      <c r="L993" s="19">
        <f>IF(OR(K993="",J993="",J993=0),"",K993/J993)</f>
        <v/>
      </c>
      <c r="M993" s="20">
        <f>IF(AND(A993="",C993=""),"",IF(N993="No","Skipped",IF(K993="","Active",IF(K993&gt;0,"Win",IF(K993&lt;0,"Loss","Breakeven")))))</f>
        <v/>
      </c>
      <c r="N993" s="24" t="n"/>
      <c r="O993" s="21" t="n"/>
      <c r="P993" s="24" t="n"/>
      <c r="Q993" s="32" t="n"/>
      <c r="R993" s="24" t="n"/>
      <c r="S993" s="21" t="n"/>
      <c r="T993" s="21" t="n"/>
      <c r="U993" s="21" t="n"/>
      <c r="V993" s="24" t="n"/>
      <c r="W993" s="25">
        <f>IF(K993="","",SUM($K$2:K993))</f>
        <v/>
      </c>
      <c r="X993" s="25">
        <f>IF(W993="","",MAX(0,MAX($W$2:W993)))</f>
        <v/>
      </c>
      <c r="Y993" s="25">
        <f>IF(W993="","",W993-X993)</f>
        <v/>
      </c>
      <c r="Z993" s="20">
        <f>IF(A993="","",CHOOSE(WEEKDAY(A993,2),"Mon","Tue","Wed","Thu","Fri","Sat","Sun"))</f>
        <v/>
      </c>
      <c r="AA993" s="26">
        <f>IF(A993="","",DATE(YEAR(A993),MONTH(A993),1))</f>
        <v/>
      </c>
    </row>
    <row r="994">
      <c r="A994" s="27" t="n"/>
      <c r="B994" s="28" t="n"/>
      <c r="C994" s="24" t="n"/>
      <c r="D994" s="24" t="n"/>
      <c r="E994" s="24" t="n"/>
      <c r="F994" s="29" t="n"/>
      <c r="G994" s="29" t="n"/>
      <c r="H994" s="29" t="n"/>
      <c r="I994" s="30" t="n"/>
      <c r="J994" s="31" t="n"/>
      <c r="K994" s="31" t="n"/>
      <c r="L994" s="19">
        <f>IF(OR(K994="",J994="",J994=0),"",K994/J994)</f>
        <v/>
      </c>
      <c r="M994" s="20">
        <f>IF(AND(A994="",C994=""),"",IF(N994="No","Skipped",IF(K994="","Active",IF(K994&gt;0,"Win",IF(K994&lt;0,"Loss","Breakeven")))))</f>
        <v/>
      </c>
      <c r="N994" s="24" t="n"/>
      <c r="O994" s="21" t="n"/>
      <c r="P994" s="24" t="n"/>
      <c r="Q994" s="32" t="n"/>
      <c r="R994" s="24" t="n"/>
      <c r="S994" s="21" t="n"/>
      <c r="T994" s="21" t="n"/>
      <c r="U994" s="21" t="n"/>
      <c r="V994" s="24" t="n"/>
      <c r="W994" s="25">
        <f>IF(K994="","",SUM($K$2:K994))</f>
        <v/>
      </c>
      <c r="X994" s="25">
        <f>IF(W994="","",MAX(0,MAX($W$2:W994)))</f>
        <v/>
      </c>
      <c r="Y994" s="25">
        <f>IF(W994="","",W994-X994)</f>
        <v/>
      </c>
      <c r="Z994" s="20">
        <f>IF(A994="","",CHOOSE(WEEKDAY(A994,2),"Mon","Tue","Wed","Thu","Fri","Sat","Sun"))</f>
        <v/>
      </c>
      <c r="AA994" s="26">
        <f>IF(A994="","",DATE(YEAR(A994),MONTH(A994),1))</f>
        <v/>
      </c>
    </row>
    <row r="995">
      <c r="A995" s="27" t="n"/>
      <c r="B995" s="28" t="n"/>
      <c r="C995" s="24" t="n"/>
      <c r="D995" s="24" t="n"/>
      <c r="E995" s="24" t="n"/>
      <c r="F995" s="29" t="n"/>
      <c r="G995" s="29" t="n"/>
      <c r="H995" s="29" t="n"/>
      <c r="I995" s="30" t="n"/>
      <c r="J995" s="31" t="n"/>
      <c r="K995" s="31" t="n"/>
      <c r="L995" s="19">
        <f>IF(OR(K995="",J995="",J995=0),"",K995/J995)</f>
        <v/>
      </c>
      <c r="M995" s="20">
        <f>IF(AND(A995="",C995=""),"",IF(N995="No","Skipped",IF(K995="","Active",IF(K995&gt;0,"Win",IF(K995&lt;0,"Loss","Breakeven")))))</f>
        <v/>
      </c>
      <c r="N995" s="24" t="n"/>
      <c r="O995" s="21" t="n"/>
      <c r="P995" s="24" t="n"/>
      <c r="Q995" s="32" t="n"/>
      <c r="R995" s="24" t="n"/>
      <c r="S995" s="21" t="n"/>
      <c r="T995" s="21" t="n"/>
      <c r="U995" s="21" t="n"/>
      <c r="V995" s="24" t="n"/>
      <c r="W995" s="25">
        <f>IF(K995="","",SUM($K$2:K995))</f>
        <v/>
      </c>
      <c r="X995" s="25">
        <f>IF(W995="","",MAX(0,MAX($W$2:W995)))</f>
        <v/>
      </c>
      <c r="Y995" s="25">
        <f>IF(W995="","",W995-X995)</f>
        <v/>
      </c>
      <c r="Z995" s="20">
        <f>IF(A995="","",CHOOSE(WEEKDAY(A995,2),"Mon","Tue","Wed","Thu","Fri","Sat","Sun"))</f>
        <v/>
      </c>
      <c r="AA995" s="26">
        <f>IF(A995="","",DATE(YEAR(A995),MONTH(A995),1))</f>
        <v/>
      </c>
    </row>
    <row r="996">
      <c r="A996" s="27" t="n"/>
      <c r="B996" s="28" t="n"/>
      <c r="C996" s="24" t="n"/>
      <c r="D996" s="24" t="n"/>
      <c r="E996" s="24" t="n"/>
      <c r="F996" s="29" t="n"/>
      <c r="G996" s="29" t="n"/>
      <c r="H996" s="29" t="n"/>
      <c r="I996" s="30" t="n"/>
      <c r="J996" s="31" t="n"/>
      <c r="K996" s="31" t="n"/>
      <c r="L996" s="19">
        <f>IF(OR(K996="",J996="",J996=0),"",K996/J996)</f>
        <v/>
      </c>
      <c r="M996" s="20">
        <f>IF(AND(A996="",C996=""),"",IF(N996="No","Skipped",IF(K996="","Active",IF(K996&gt;0,"Win",IF(K996&lt;0,"Loss","Breakeven")))))</f>
        <v/>
      </c>
      <c r="N996" s="24" t="n"/>
      <c r="O996" s="21" t="n"/>
      <c r="P996" s="24" t="n"/>
      <c r="Q996" s="32" t="n"/>
      <c r="R996" s="24" t="n"/>
      <c r="S996" s="21" t="n"/>
      <c r="T996" s="21" t="n"/>
      <c r="U996" s="21" t="n"/>
      <c r="V996" s="24" t="n"/>
      <c r="W996" s="25">
        <f>IF(K996="","",SUM($K$2:K996))</f>
        <v/>
      </c>
      <c r="X996" s="25">
        <f>IF(W996="","",MAX(0,MAX($W$2:W996)))</f>
        <v/>
      </c>
      <c r="Y996" s="25">
        <f>IF(W996="","",W996-X996)</f>
        <v/>
      </c>
      <c r="Z996" s="20">
        <f>IF(A996="","",CHOOSE(WEEKDAY(A996,2),"Mon","Tue","Wed","Thu","Fri","Sat","Sun"))</f>
        <v/>
      </c>
      <c r="AA996" s="26">
        <f>IF(A996="","",DATE(YEAR(A996),MONTH(A996),1))</f>
        <v/>
      </c>
    </row>
    <row r="997">
      <c r="A997" s="27" t="n"/>
      <c r="B997" s="28" t="n"/>
      <c r="C997" s="24" t="n"/>
      <c r="D997" s="24" t="n"/>
      <c r="E997" s="24" t="n"/>
      <c r="F997" s="29" t="n"/>
      <c r="G997" s="29" t="n"/>
      <c r="H997" s="29" t="n"/>
      <c r="I997" s="30" t="n"/>
      <c r="J997" s="31" t="n"/>
      <c r="K997" s="31" t="n"/>
      <c r="L997" s="19">
        <f>IF(OR(K997="",J997="",J997=0),"",K997/J997)</f>
        <v/>
      </c>
      <c r="M997" s="20">
        <f>IF(AND(A997="",C997=""),"",IF(N997="No","Skipped",IF(K997="","Active",IF(K997&gt;0,"Win",IF(K997&lt;0,"Loss","Breakeven")))))</f>
        <v/>
      </c>
      <c r="N997" s="24" t="n"/>
      <c r="O997" s="21" t="n"/>
      <c r="P997" s="24" t="n"/>
      <c r="Q997" s="32" t="n"/>
      <c r="R997" s="24" t="n"/>
      <c r="S997" s="21" t="n"/>
      <c r="T997" s="21" t="n"/>
      <c r="U997" s="21" t="n"/>
      <c r="V997" s="24" t="n"/>
      <c r="W997" s="25">
        <f>IF(K997="","",SUM($K$2:K997))</f>
        <v/>
      </c>
      <c r="X997" s="25">
        <f>IF(W997="","",MAX(0,MAX($W$2:W997)))</f>
        <v/>
      </c>
      <c r="Y997" s="25">
        <f>IF(W997="","",W997-X997)</f>
        <v/>
      </c>
      <c r="Z997" s="20">
        <f>IF(A997="","",CHOOSE(WEEKDAY(A997,2),"Mon","Tue","Wed","Thu","Fri","Sat","Sun"))</f>
        <v/>
      </c>
      <c r="AA997" s="26">
        <f>IF(A997="","",DATE(YEAR(A997),MONTH(A997),1))</f>
        <v/>
      </c>
    </row>
    <row r="998">
      <c r="A998" s="27" t="n"/>
      <c r="B998" s="28" t="n"/>
      <c r="C998" s="24" t="n"/>
      <c r="D998" s="24" t="n"/>
      <c r="E998" s="24" t="n"/>
      <c r="F998" s="29" t="n"/>
      <c r="G998" s="29" t="n"/>
      <c r="H998" s="29" t="n"/>
      <c r="I998" s="30" t="n"/>
      <c r="J998" s="31" t="n"/>
      <c r="K998" s="31" t="n"/>
      <c r="L998" s="19">
        <f>IF(OR(K998="",J998="",J998=0),"",K998/J998)</f>
        <v/>
      </c>
      <c r="M998" s="20">
        <f>IF(AND(A998="",C998=""),"",IF(N998="No","Skipped",IF(K998="","Active",IF(K998&gt;0,"Win",IF(K998&lt;0,"Loss","Breakeven")))))</f>
        <v/>
      </c>
      <c r="N998" s="24" t="n"/>
      <c r="O998" s="21" t="n"/>
      <c r="P998" s="24" t="n"/>
      <c r="Q998" s="32" t="n"/>
      <c r="R998" s="24" t="n"/>
      <c r="S998" s="21" t="n"/>
      <c r="T998" s="21" t="n"/>
      <c r="U998" s="21" t="n"/>
      <c r="V998" s="24" t="n"/>
      <c r="W998" s="25">
        <f>IF(K998="","",SUM($K$2:K998))</f>
        <v/>
      </c>
      <c r="X998" s="25">
        <f>IF(W998="","",MAX(0,MAX($W$2:W998)))</f>
        <v/>
      </c>
      <c r="Y998" s="25">
        <f>IF(W998="","",W998-X998)</f>
        <v/>
      </c>
      <c r="Z998" s="20">
        <f>IF(A998="","",CHOOSE(WEEKDAY(A998,2),"Mon","Tue","Wed","Thu","Fri","Sat","Sun"))</f>
        <v/>
      </c>
      <c r="AA998" s="26">
        <f>IF(A998="","",DATE(YEAR(A998),MONTH(A998),1))</f>
        <v/>
      </c>
    </row>
    <row r="999">
      <c r="A999" s="27" t="n"/>
      <c r="B999" s="28" t="n"/>
      <c r="C999" s="24" t="n"/>
      <c r="D999" s="24" t="n"/>
      <c r="E999" s="24" t="n"/>
      <c r="F999" s="29" t="n"/>
      <c r="G999" s="29" t="n"/>
      <c r="H999" s="29" t="n"/>
      <c r="I999" s="30" t="n"/>
      <c r="J999" s="31" t="n"/>
      <c r="K999" s="31" t="n"/>
      <c r="L999" s="19">
        <f>IF(OR(K999="",J999="",J999=0),"",K999/J999)</f>
        <v/>
      </c>
      <c r="M999" s="20">
        <f>IF(AND(A999="",C999=""),"",IF(N999="No","Skipped",IF(K999="","Active",IF(K999&gt;0,"Win",IF(K999&lt;0,"Loss","Breakeven")))))</f>
        <v/>
      </c>
      <c r="N999" s="24" t="n"/>
      <c r="O999" s="21" t="n"/>
      <c r="P999" s="24" t="n"/>
      <c r="Q999" s="32" t="n"/>
      <c r="R999" s="24" t="n"/>
      <c r="S999" s="21" t="n"/>
      <c r="T999" s="21" t="n"/>
      <c r="U999" s="21" t="n"/>
      <c r="V999" s="24" t="n"/>
      <c r="W999" s="25">
        <f>IF(K999="","",SUM($K$2:K999))</f>
        <v/>
      </c>
      <c r="X999" s="25">
        <f>IF(W999="","",MAX(0,MAX($W$2:W999)))</f>
        <v/>
      </c>
      <c r="Y999" s="25">
        <f>IF(W999="","",W999-X999)</f>
        <v/>
      </c>
      <c r="Z999" s="20">
        <f>IF(A999="","",CHOOSE(WEEKDAY(A999,2),"Mon","Tue","Wed","Thu","Fri","Sat","Sun"))</f>
        <v/>
      </c>
      <c r="AA999" s="26">
        <f>IF(A999="","",DATE(YEAR(A999),MONTH(A999),1))</f>
        <v/>
      </c>
    </row>
    <row r="1000">
      <c r="A1000" s="27" t="n"/>
      <c r="B1000" s="28" t="n"/>
      <c r="C1000" s="24" t="n"/>
      <c r="D1000" s="24" t="n"/>
      <c r="E1000" s="24" t="n"/>
      <c r="F1000" s="29" t="n"/>
      <c r="G1000" s="29" t="n"/>
      <c r="H1000" s="29" t="n"/>
      <c r="I1000" s="30" t="n"/>
      <c r="J1000" s="31" t="n"/>
      <c r="K1000" s="31" t="n"/>
      <c r="L1000" s="19">
        <f>IF(OR(K1000="",J1000="",J1000=0),"",K1000/J1000)</f>
        <v/>
      </c>
      <c r="M1000" s="20">
        <f>IF(AND(A1000="",C1000=""),"",IF(N1000="No","Skipped",IF(K1000="","Active",IF(K1000&gt;0,"Win",IF(K1000&lt;0,"Loss","Breakeven")))))</f>
        <v/>
      </c>
      <c r="N1000" s="24" t="n"/>
      <c r="O1000" s="21" t="n"/>
      <c r="P1000" s="24" t="n"/>
      <c r="Q1000" s="32" t="n"/>
      <c r="R1000" s="24" t="n"/>
      <c r="S1000" s="21" t="n"/>
      <c r="T1000" s="21" t="n"/>
      <c r="U1000" s="21" t="n"/>
      <c r="V1000" s="24" t="n"/>
      <c r="W1000" s="25">
        <f>IF(K1000="","",SUM($K$2:K1000))</f>
        <v/>
      </c>
      <c r="X1000" s="25">
        <f>IF(W1000="","",MAX(0,MAX($W$2:W1000)))</f>
        <v/>
      </c>
      <c r="Y1000" s="25">
        <f>IF(W1000="","",W1000-X1000)</f>
        <v/>
      </c>
      <c r="Z1000" s="20">
        <f>IF(A1000="","",CHOOSE(WEEKDAY(A1000,2),"Mon","Tue","Wed","Thu","Fri","Sat","Sun"))</f>
        <v/>
      </c>
      <c r="AA1000" s="26">
        <f>IF(A1000="","",DATE(YEAR(A1000),MONTH(A1000),1))</f>
        <v/>
      </c>
    </row>
    <row r="1001">
      <c r="A1001" s="27" t="n"/>
      <c r="B1001" s="28" t="n"/>
      <c r="C1001" s="24" t="n"/>
      <c r="D1001" s="24" t="n"/>
      <c r="E1001" s="24" t="n"/>
      <c r="F1001" s="29" t="n"/>
      <c r="G1001" s="29" t="n"/>
      <c r="H1001" s="29" t="n"/>
      <c r="I1001" s="30" t="n"/>
      <c r="J1001" s="31" t="n"/>
      <c r="K1001" s="31" t="n"/>
      <c r="L1001" s="19">
        <f>IF(OR(K1001="",J1001="",J1001=0),"",K1001/J1001)</f>
        <v/>
      </c>
      <c r="M1001" s="20">
        <f>IF(AND(A1001="",C1001=""),"",IF(N1001="No","Skipped",IF(K1001="","Active",IF(K1001&gt;0,"Win",IF(K1001&lt;0,"Loss","Breakeven")))))</f>
        <v/>
      </c>
      <c r="N1001" s="24" t="n"/>
      <c r="O1001" s="21" t="n"/>
      <c r="P1001" s="24" t="n"/>
      <c r="Q1001" s="32" t="n"/>
      <c r="R1001" s="24" t="n"/>
      <c r="S1001" s="21" t="n"/>
      <c r="T1001" s="21" t="n"/>
      <c r="U1001" s="21" t="n"/>
      <c r="V1001" s="24" t="n"/>
      <c r="W1001" s="25">
        <f>IF(K1001="","",SUM($K$2:K1001))</f>
        <v/>
      </c>
      <c r="X1001" s="25">
        <f>IF(W1001="","",MAX(0,MAX($W$2:W1001)))</f>
        <v/>
      </c>
      <c r="Y1001" s="25">
        <f>IF(W1001="","",W1001-X1001)</f>
        <v/>
      </c>
      <c r="Z1001" s="20">
        <f>IF(A1001="","",CHOOSE(WEEKDAY(A1001,2),"Mon","Tue","Wed","Thu","Fri","Sat","Sun"))</f>
        <v/>
      </c>
      <c r="AA1001" s="26">
        <f>IF(A1001="","",DATE(YEAR(A1001),MONTH(A1001),1))</f>
        <v/>
      </c>
    </row>
  </sheetData>
  <autoFilter ref="A1:AA1001"/>
  <conditionalFormatting sqref="M2:M1001">
    <cfRule type="cellIs" priority="1" operator="equal" dxfId="0">
      <formula>"Win"</formula>
    </cfRule>
    <cfRule type="cellIs" priority="2" operator="equal" dxfId="1">
      <formula>"Loss"</formula>
    </cfRule>
    <cfRule type="cellIs" priority="3" operator="equal" dxfId="2">
      <formula>"Breakeven"</formula>
    </cfRule>
    <cfRule type="cellIs" priority="4" operator="equal" dxfId="3">
      <formula>"Active"</formula>
    </cfRule>
    <cfRule type="cellIs" priority="5" operator="equal" dxfId="4">
      <formula>"Skipped"</formula>
    </cfRule>
  </conditionalFormatting>
  <dataValidations count="8">
    <dataValidation sqref="D2:D1001" showDropDown="0" showInputMessage="0" showErrorMessage="0" allowBlank="1" type="list">
      <formula1>=Lists!$B$2:$B$3</formula1>
    </dataValidation>
    <dataValidation sqref="E2:E1001" showDropDown="0" showInputMessage="0" showErrorMessage="0" allowBlank="1" type="list">
      <formula1>=Setups!$A$5:$A$24</formula1>
    </dataValidation>
    <dataValidation sqref="N2:N1001" showDropDown="0" showInputMessage="0" showErrorMessage="0" allowBlank="1" type="list">
      <formula1>=Lists!$C$2:$C$3</formula1>
    </dataValidation>
    <dataValidation sqref="P2:P1001" showDropDown="0" showInputMessage="0" showErrorMessage="0" allowBlank="1" type="list">
      <formula1>=Lists!$C$2:$C$3</formula1>
    </dataValidation>
    <dataValidation sqref="R2:R1001" showDropDown="0" showInputMessage="0" showErrorMessage="0" allowBlank="1" type="list">
      <formula1>=Lists!$A$2:$A$9</formula1>
    </dataValidation>
    <dataValidation sqref="Q2:Q1001" showDropDown="0" showInputMessage="0" showErrorMessage="1" allowBlank="1" error="Confidence is a whole number from 1 to 10." type="whole" operator="between">
      <formula1>1</formula1>
      <formula2>10</formula2>
    </dataValidation>
    <dataValidation sqref="J2:J1001" showDropDown="0" showInputMessage="0" showErrorMessage="1" allowBlank="1" error="Risk is the amount you'd lose at your stop, so it must be above zero." type="decimal" operator="greaterThan">
      <formula1>0</formula1>
    </dataValidation>
    <dataValidation sqref="A2:A1001" showDropDown="0" showInputMessage="0" showErrorMessage="1" allowBlank="1" error="Enter a date, e.g. 13/10/2026." type="date" operator="greaterThan">
      <formula1>36526</formula1>
    </dataValidation>
  </dataValidations>
  <pageMargins left="0.75" right="0.75" top="1" bottom="1" header="0.5" footer="0.5"/>
  <headerFooter>
    <oddHeader/>
    <oddFooter>&amp;LKaizen Trading Journal&amp;Rkaizenlabs.co.uk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51D85"/>
    <outlinePr summaryBelow="1" summaryRight="1"/>
    <pageSetUpPr/>
  </sheetPr>
  <dimension ref="A1:Q86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28" customWidth="1" min="4" max="4"/>
    <col width="14" customWidth="1" min="5" max="5"/>
    <col width="4" customWidth="1" min="6" max="6"/>
    <col width="4" customWidth="1" min="7" max="7"/>
  </cols>
  <sheetData>
    <row r="1" ht="42" customHeight="1">
      <c r="A1" s="33" t="inlineStr">
        <is>
          <t>Trading Dashboard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34" t="inlineStr">
        <is>
          <t>Everything here updates from your Trade Log. Win rate counts wins ÷ (wins + losses); breakevens, open and skipped trades are left out.</t>
        </is>
      </c>
    </row>
    <row r="4">
      <c r="A4" s="35" t="inlineStr">
        <is>
          <t>Overview</t>
        </is>
      </c>
      <c r="B4" s="36" t="n"/>
      <c r="C4" s="36" t="n"/>
      <c r="D4" s="36" t="n"/>
      <c r="E4" s="36" t="n"/>
      <c r="F4" s="36" t="n"/>
    </row>
    <row r="5">
      <c r="A5" s="37" t="inlineStr">
        <is>
          <t>Closed trades</t>
        </is>
      </c>
      <c r="B5" s="38">
        <f>COUNTIF('Trade Log'!$M$2:$M$1001,"Win")+COUNTIF('Trade Log'!$M$2:$M$1001,"Loss")+COUNTIF('Trade Log'!$M$2:$M$1001,"Breakeven")</f>
        <v/>
      </c>
      <c r="D5" s="37" t="inlineStr">
        <is>
          <t>Win rate</t>
        </is>
      </c>
      <c r="E5" s="39">
        <f>IFERROR(COUNTIF('Trade Log'!$M$2:$M$1001,"Win")/(COUNTIF('Trade Log'!$M$2:$M$1001,"Win")+COUNTIF('Trade Log'!$M$2:$M$1001,"Loss")),0)</f>
        <v/>
      </c>
    </row>
    <row r="6">
      <c r="A6" s="37" t="inlineStr">
        <is>
          <t>Wins</t>
        </is>
      </c>
      <c r="B6" s="38">
        <f>COUNTIF('Trade Log'!$M$2:$M$1001,"Win")</f>
        <v/>
      </c>
      <c r="D6" s="37" t="inlineStr">
        <is>
          <t>Total P&amp;L</t>
        </is>
      </c>
      <c r="E6" s="40">
        <f>SUM('Trade Log'!$K$2:$K$1001)</f>
        <v/>
      </c>
    </row>
    <row r="7">
      <c r="A7" s="37" t="inlineStr">
        <is>
          <t>Losses</t>
        </is>
      </c>
      <c r="B7" s="38">
        <f>COUNTIF('Trade Log'!$M$2:$M$1001,"Loss")</f>
        <v/>
      </c>
      <c r="D7" s="37" t="inlineStr">
        <is>
          <t>Average win</t>
        </is>
      </c>
      <c r="E7" s="40">
        <f>IFERROR(AVERAGEIF('Trade Log'!$M$2:$M$1001,"Win",'Trade Log'!$K$2:$K$1001),0)</f>
        <v/>
      </c>
    </row>
    <row r="8">
      <c r="A8" s="37" t="inlineStr">
        <is>
          <t>Breakevens</t>
        </is>
      </c>
      <c r="B8" s="38">
        <f>COUNTIF('Trade Log'!$M$2:$M$1001,"Breakeven")</f>
        <v/>
      </c>
      <c r="D8" s="37" t="inlineStr">
        <is>
          <t>Average loss</t>
        </is>
      </c>
      <c r="E8" s="40">
        <f>IFERROR(AVERAGEIF('Trade Log'!$M$2:$M$1001,"Loss",'Trade Log'!$K$2:$K$1001),0)</f>
        <v/>
      </c>
    </row>
    <row r="9">
      <c r="A9" s="37" t="inlineStr">
        <is>
          <t>Open (Active)</t>
        </is>
      </c>
      <c r="B9" s="38">
        <f>COUNTIF('Trade Log'!$M$2:$M$1001,"Active")</f>
        <v/>
      </c>
      <c r="D9" s="37" t="inlineStr">
        <is>
          <t>Profit factor</t>
        </is>
      </c>
      <c r="E9" s="41">
        <f>IFERROR(SUMIFS('Trade Log'!$K$2:$K$1001,'Trade Log'!$M$2:$M$1001,"Win")/ABS(SUMIFS('Trade Log'!$K$2:$K$1001,'Trade Log'!$M$2:$M$1001,"Loss")),0)</f>
        <v/>
      </c>
    </row>
    <row r="10">
      <c r="A10" s="37" t="inlineStr">
        <is>
          <t>Skipped setups</t>
        </is>
      </c>
      <c r="B10" s="38">
        <f>COUNTIF('Trade Log'!$M$2:$M$1001,"Skipped")</f>
        <v/>
      </c>
      <c r="D10" s="37" t="inlineStr">
        <is>
          <t>Expectancy (avg R per trade)</t>
        </is>
      </c>
      <c r="E10" s="42">
        <f>IFERROR(AVERAGE('Trade Log'!$L$2:$L$1001),0)</f>
        <v/>
      </c>
    </row>
    <row r="11">
      <c r="D11" s="37" t="inlineStr">
        <is>
          <t>Largest win</t>
        </is>
      </c>
      <c r="E11" s="40">
        <f>MAX(0,MAX('Trade Log'!$K$2:$K$1001))</f>
        <v/>
      </c>
    </row>
    <row r="12">
      <c r="D12" s="37" t="inlineStr">
        <is>
          <t>Largest loss</t>
        </is>
      </c>
      <c r="E12" s="40">
        <f>MIN(0,MIN('Trade Log'!$K$2:$K$1001))</f>
        <v/>
      </c>
    </row>
    <row r="13">
      <c r="D13" s="37" t="inlineStr">
        <is>
          <t>Max drawdown</t>
        </is>
      </c>
      <c r="E13" s="40">
        <f>MIN(0,MIN('Trade Log'!$Y$2:$Y$1001))</f>
        <v/>
      </c>
    </row>
    <row r="14">
      <c r="D14" s="37" t="inlineStr">
        <is>
          <t>Average confidence</t>
        </is>
      </c>
      <c r="E14" s="43">
        <f>IFERROR(AVERAGE('Trade Log'!$Q$2:$Q$1001),0)</f>
        <v/>
      </c>
    </row>
    <row r="15">
      <c r="D15" s="37" t="inlineStr">
        <is>
          <t>Rules followed</t>
        </is>
      </c>
      <c r="E15" s="39">
        <f>IFERROR(COUNTIF('Trade Log'!$P$2:$P$1001,"Yes")/(COUNTIF('Trade Log'!$P$2:$P$1001,"Yes")+COUNTIF('Trade Log'!$P$2:$P$1001,"No")),0)</f>
        <v/>
      </c>
    </row>
    <row r="18">
      <c r="A18" s="35" t="inlineStr">
        <is>
          <t>By setup — which of your setups actually make money</t>
        </is>
      </c>
      <c r="B18" s="36" t="n"/>
      <c r="C18" s="36" t="n"/>
      <c r="D18" s="36" t="n"/>
      <c r="E18" s="36" t="n"/>
      <c r="F18" s="36" t="n"/>
    </row>
    <row r="19">
      <c r="A19" s="44" t="inlineStr">
        <is>
          <t>Setup</t>
        </is>
      </c>
      <c r="B19" s="44" t="inlineStr">
        <is>
          <t>Trades</t>
        </is>
      </c>
      <c r="C19" s="44" t="inlineStr">
        <is>
          <t>Win rate</t>
        </is>
      </c>
      <c r="D19" s="44" t="inlineStr">
        <is>
          <t>Total P&amp;L</t>
        </is>
      </c>
      <c r="E19" s="44" t="inlineStr">
        <is>
          <t>Avg R</t>
        </is>
      </c>
    </row>
    <row r="20">
      <c r="A20" s="45">
        <f>IF(Setups!$A$5="","",Setups!$A$5)</f>
        <v/>
      </c>
      <c r="B20" s="46">
        <f>IF($A20="","",COUNTIFS('Trade Log'!$E$2:$E$1001,$A$20,'Trade Log'!$M$2:$M$1001,"Win")+COUNTIFS('Trade Log'!$E$2:$E$1001,$A$20,'Trade Log'!$M$2:$M$1001,"Loss")+COUNTIFS('Trade Log'!$E$2:$E$1001,$A$20,'Trade Log'!$M$2:$M$1001,"Breakeven"))</f>
        <v/>
      </c>
      <c r="C20" s="47">
        <f>IF($A20="","",IFERROR(COUNTIFS('Trade Log'!$E$2:$E$1001,$A$20,'Trade Log'!$M$2:$M$1001,"Win")/(COUNTIFS('Trade Log'!$E$2:$E$1001,$A$20,'Trade Log'!$M$2:$M$1001,"Win")+COUNTIFS('Trade Log'!$E$2:$E$1001,$A$20,'Trade Log'!$M$2:$M$1001,"Loss")),0))</f>
        <v/>
      </c>
      <c r="D20" s="48">
        <f>IF($A20="","",SUMIFS('Trade Log'!$K$2:$K$1001,'Trade Log'!$E$2:$E$1001,$A$20))</f>
        <v/>
      </c>
      <c r="E20" s="49">
        <f>IF($A20="","",IFERROR(AVERAGEIFS('Trade Log'!$L$2:$L$1001,'Trade Log'!$E$2:$E$1001,$A$20),0))</f>
        <v/>
      </c>
    </row>
    <row r="21">
      <c r="A21" s="45">
        <f>IF(Setups!$A$6="","",Setups!$A$6)</f>
        <v/>
      </c>
      <c r="B21" s="46">
        <f>IF($A21="","",COUNTIFS('Trade Log'!$E$2:$E$1001,$A$21,'Trade Log'!$M$2:$M$1001,"Win")+COUNTIFS('Trade Log'!$E$2:$E$1001,$A$21,'Trade Log'!$M$2:$M$1001,"Loss")+COUNTIFS('Trade Log'!$E$2:$E$1001,$A$21,'Trade Log'!$M$2:$M$1001,"Breakeven"))</f>
        <v/>
      </c>
      <c r="C21" s="47">
        <f>IF($A21="","",IFERROR(COUNTIFS('Trade Log'!$E$2:$E$1001,$A$21,'Trade Log'!$M$2:$M$1001,"Win")/(COUNTIFS('Trade Log'!$E$2:$E$1001,$A$21,'Trade Log'!$M$2:$M$1001,"Win")+COUNTIFS('Trade Log'!$E$2:$E$1001,$A$21,'Trade Log'!$M$2:$M$1001,"Loss")),0))</f>
        <v/>
      </c>
      <c r="D21" s="48">
        <f>IF($A21="","",SUMIFS('Trade Log'!$K$2:$K$1001,'Trade Log'!$E$2:$E$1001,$A$21))</f>
        <v/>
      </c>
      <c r="E21" s="49">
        <f>IF($A21="","",IFERROR(AVERAGEIFS('Trade Log'!$L$2:$L$1001,'Trade Log'!$E$2:$E$1001,$A$21),0))</f>
        <v/>
      </c>
    </row>
    <row r="22">
      <c r="A22" s="45">
        <f>IF(Setups!$A$7="","",Setups!$A$7)</f>
        <v/>
      </c>
      <c r="B22" s="46">
        <f>IF($A22="","",COUNTIFS('Trade Log'!$E$2:$E$1001,$A$22,'Trade Log'!$M$2:$M$1001,"Win")+COUNTIFS('Trade Log'!$E$2:$E$1001,$A$22,'Trade Log'!$M$2:$M$1001,"Loss")+COUNTIFS('Trade Log'!$E$2:$E$1001,$A$22,'Trade Log'!$M$2:$M$1001,"Breakeven"))</f>
        <v/>
      </c>
      <c r="C22" s="47">
        <f>IF($A22="","",IFERROR(COUNTIFS('Trade Log'!$E$2:$E$1001,$A$22,'Trade Log'!$M$2:$M$1001,"Win")/(COUNTIFS('Trade Log'!$E$2:$E$1001,$A$22,'Trade Log'!$M$2:$M$1001,"Win")+COUNTIFS('Trade Log'!$E$2:$E$1001,$A$22,'Trade Log'!$M$2:$M$1001,"Loss")),0))</f>
        <v/>
      </c>
      <c r="D22" s="48">
        <f>IF($A22="","",SUMIFS('Trade Log'!$K$2:$K$1001,'Trade Log'!$E$2:$E$1001,$A$22))</f>
        <v/>
      </c>
      <c r="E22" s="49">
        <f>IF($A22="","",IFERROR(AVERAGEIFS('Trade Log'!$L$2:$L$1001,'Trade Log'!$E$2:$E$1001,$A$22),0))</f>
        <v/>
      </c>
    </row>
    <row r="23">
      <c r="A23" s="45">
        <f>IF(Setups!$A$8="","",Setups!$A$8)</f>
        <v/>
      </c>
      <c r="B23" s="46">
        <f>IF($A23="","",COUNTIFS('Trade Log'!$E$2:$E$1001,$A$23,'Trade Log'!$M$2:$M$1001,"Win")+COUNTIFS('Trade Log'!$E$2:$E$1001,$A$23,'Trade Log'!$M$2:$M$1001,"Loss")+COUNTIFS('Trade Log'!$E$2:$E$1001,$A$23,'Trade Log'!$M$2:$M$1001,"Breakeven"))</f>
        <v/>
      </c>
      <c r="C23" s="47">
        <f>IF($A23="","",IFERROR(COUNTIFS('Trade Log'!$E$2:$E$1001,$A$23,'Trade Log'!$M$2:$M$1001,"Win")/(COUNTIFS('Trade Log'!$E$2:$E$1001,$A$23,'Trade Log'!$M$2:$M$1001,"Win")+COUNTIFS('Trade Log'!$E$2:$E$1001,$A$23,'Trade Log'!$M$2:$M$1001,"Loss")),0))</f>
        <v/>
      </c>
      <c r="D23" s="48">
        <f>IF($A23="","",SUMIFS('Trade Log'!$K$2:$K$1001,'Trade Log'!$E$2:$E$1001,$A$23))</f>
        <v/>
      </c>
      <c r="E23" s="49">
        <f>IF($A23="","",IFERROR(AVERAGEIFS('Trade Log'!$L$2:$L$1001,'Trade Log'!$E$2:$E$1001,$A$23),0))</f>
        <v/>
      </c>
    </row>
    <row r="24">
      <c r="A24" s="45">
        <f>IF(Setups!$A$9="","",Setups!$A$9)</f>
        <v/>
      </c>
      <c r="B24" s="46">
        <f>IF($A24="","",COUNTIFS('Trade Log'!$E$2:$E$1001,$A$24,'Trade Log'!$M$2:$M$1001,"Win")+COUNTIFS('Trade Log'!$E$2:$E$1001,$A$24,'Trade Log'!$M$2:$M$1001,"Loss")+COUNTIFS('Trade Log'!$E$2:$E$1001,$A$24,'Trade Log'!$M$2:$M$1001,"Breakeven"))</f>
        <v/>
      </c>
      <c r="C24" s="47">
        <f>IF($A24="","",IFERROR(COUNTIFS('Trade Log'!$E$2:$E$1001,$A$24,'Trade Log'!$M$2:$M$1001,"Win")/(COUNTIFS('Trade Log'!$E$2:$E$1001,$A$24,'Trade Log'!$M$2:$M$1001,"Win")+COUNTIFS('Trade Log'!$E$2:$E$1001,$A$24,'Trade Log'!$M$2:$M$1001,"Loss")),0))</f>
        <v/>
      </c>
      <c r="D24" s="48">
        <f>IF($A24="","",SUMIFS('Trade Log'!$K$2:$K$1001,'Trade Log'!$E$2:$E$1001,$A$24))</f>
        <v/>
      </c>
      <c r="E24" s="49">
        <f>IF($A24="","",IFERROR(AVERAGEIFS('Trade Log'!$L$2:$L$1001,'Trade Log'!$E$2:$E$1001,$A$24),0))</f>
        <v/>
      </c>
    </row>
    <row r="25">
      <c r="A25" s="45">
        <f>IF(Setups!$A$10="","",Setups!$A$10)</f>
        <v/>
      </c>
      <c r="B25" s="46">
        <f>IF($A25="","",COUNTIFS('Trade Log'!$E$2:$E$1001,$A$25,'Trade Log'!$M$2:$M$1001,"Win")+COUNTIFS('Trade Log'!$E$2:$E$1001,$A$25,'Trade Log'!$M$2:$M$1001,"Loss")+COUNTIFS('Trade Log'!$E$2:$E$1001,$A$25,'Trade Log'!$M$2:$M$1001,"Breakeven"))</f>
        <v/>
      </c>
      <c r="C25" s="47">
        <f>IF($A25="","",IFERROR(COUNTIFS('Trade Log'!$E$2:$E$1001,$A$25,'Trade Log'!$M$2:$M$1001,"Win")/(COUNTIFS('Trade Log'!$E$2:$E$1001,$A$25,'Trade Log'!$M$2:$M$1001,"Win")+COUNTIFS('Trade Log'!$E$2:$E$1001,$A$25,'Trade Log'!$M$2:$M$1001,"Loss")),0))</f>
        <v/>
      </c>
      <c r="D25" s="48">
        <f>IF($A25="","",SUMIFS('Trade Log'!$K$2:$K$1001,'Trade Log'!$E$2:$E$1001,$A$25))</f>
        <v/>
      </c>
      <c r="E25" s="49">
        <f>IF($A25="","",IFERROR(AVERAGEIFS('Trade Log'!$L$2:$L$1001,'Trade Log'!$E$2:$E$1001,$A$25),0))</f>
        <v/>
      </c>
    </row>
    <row r="26">
      <c r="A26" s="45">
        <f>IF(Setups!$A$11="","",Setups!$A$11)</f>
        <v/>
      </c>
      <c r="B26" s="46">
        <f>IF($A26="","",COUNTIFS('Trade Log'!$E$2:$E$1001,$A$26,'Trade Log'!$M$2:$M$1001,"Win")+COUNTIFS('Trade Log'!$E$2:$E$1001,$A$26,'Trade Log'!$M$2:$M$1001,"Loss")+COUNTIFS('Trade Log'!$E$2:$E$1001,$A$26,'Trade Log'!$M$2:$M$1001,"Breakeven"))</f>
        <v/>
      </c>
      <c r="C26" s="47">
        <f>IF($A26="","",IFERROR(COUNTIFS('Trade Log'!$E$2:$E$1001,$A$26,'Trade Log'!$M$2:$M$1001,"Win")/(COUNTIFS('Trade Log'!$E$2:$E$1001,$A$26,'Trade Log'!$M$2:$M$1001,"Win")+COUNTIFS('Trade Log'!$E$2:$E$1001,$A$26,'Trade Log'!$M$2:$M$1001,"Loss")),0))</f>
        <v/>
      </c>
      <c r="D26" s="48">
        <f>IF($A26="","",SUMIFS('Trade Log'!$K$2:$K$1001,'Trade Log'!$E$2:$E$1001,$A$26))</f>
        <v/>
      </c>
      <c r="E26" s="49">
        <f>IF($A26="","",IFERROR(AVERAGEIFS('Trade Log'!$L$2:$L$1001,'Trade Log'!$E$2:$E$1001,$A$26),0))</f>
        <v/>
      </c>
    </row>
    <row r="27">
      <c r="A27" s="45">
        <f>IF(Setups!$A$12="","",Setups!$A$12)</f>
        <v/>
      </c>
      <c r="B27" s="46">
        <f>IF($A27="","",COUNTIFS('Trade Log'!$E$2:$E$1001,$A$27,'Trade Log'!$M$2:$M$1001,"Win")+COUNTIFS('Trade Log'!$E$2:$E$1001,$A$27,'Trade Log'!$M$2:$M$1001,"Loss")+COUNTIFS('Trade Log'!$E$2:$E$1001,$A$27,'Trade Log'!$M$2:$M$1001,"Breakeven"))</f>
        <v/>
      </c>
      <c r="C27" s="47">
        <f>IF($A27="","",IFERROR(COUNTIFS('Trade Log'!$E$2:$E$1001,$A$27,'Trade Log'!$M$2:$M$1001,"Win")/(COUNTIFS('Trade Log'!$E$2:$E$1001,$A$27,'Trade Log'!$M$2:$M$1001,"Win")+COUNTIFS('Trade Log'!$E$2:$E$1001,$A$27,'Trade Log'!$M$2:$M$1001,"Loss")),0))</f>
        <v/>
      </c>
      <c r="D27" s="48">
        <f>IF($A27="","",SUMIFS('Trade Log'!$K$2:$K$1001,'Trade Log'!$E$2:$E$1001,$A$27))</f>
        <v/>
      </c>
      <c r="E27" s="49">
        <f>IF($A27="","",IFERROR(AVERAGEIFS('Trade Log'!$L$2:$L$1001,'Trade Log'!$E$2:$E$1001,$A$27),0))</f>
        <v/>
      </c>
    </row>
    <row r="28">
      <c r="A28" s="45">
        <f>IF(Setups!$A$13="","",Setups!$A$13)</f>
        <v/>
      </c>
      <c r="B28" s="46">
        <f>IF($A28="","",COUNTIFS('Trade Log'!$E$2:$E$1001,$A$28,'Trade Log'!$M$2:$M$1001,"Win")+COUNTIFS('Trade Log'!$E$2:$E$1001,$A$28,'Trade Log'!$M$2:$M$1001,"Loss")+COUNTIFS('Trade Log'!$E$2:$E$1001,$A$28,'Trade Log'!$M$2:$M$1001,"Breakeven"))</f>
        <v/>
      </c>
      <c r="C28" s="47">
        <f>IF($A28="","",IFERROR(COUNTIFS('Trade Log'!$E$2:$E$1001,$A$28,'Trade Log'!$M$2:$M$1001,"Win")/(COUNTIFS('Trade Log'!$E$2:$E$1001,$A$28,'Trade Log'!$M$2:$M$1001,"Win")+COUNTIFS('Trade Log'!$E$2:$E$1001,$A$28,'Trade Log'!$M$2:$M$1001,"Loss")),0))</f>
        <v/>
      </c>
      <c r="D28" s="48">
        <f>IF($A28="","",SUMIFS('Trade Log'!$K$2:$K$1001,'Trade Log'!$E$2:$E$1001,$A$28))</f>
        <v/>
      </c>
      <c r="E28" s="49">
        <f>IF($A28="","",IFERROR(AVERAGEIFS('Trade Log'!$L$2:$L$1001,'Trade Log'!$E$2:$E$1001,$A$28),0))</f>
        <v/>
      </c>
    </row>
    <row r="29">
      <c r="A29" s="45">
        <f>IF(Setups!$A$14="","",Setups!$A$14)</f>
        <v/>
      </c>
      <c r="B29" s="46">
        <f>IF($A29="","",COUNTIFS('Trade Log'!$E$2:$E$1001,$A$29,'Trade Log'!$M$2:$M$1001,"Win")+COUNTIFS('Trade Log'!$E$2:$E$1001,$A$29,'Trade Log'!$M$2:$M$1001,"Loss")+COUNTIFS('Trade Log'!$E$2:$E$1001,$A$29,'Trade Log'!$M$2:$M$1001,"Breakeven"))</f>
        <v/>
      </c>
      <c r="C29" s="47">
        <f>IF($A29="","",IFERROR(COUNTIFS('Trade Log'!$E$2:$E$1001,$A$29,'Trade Log'!$M$2:$M$1001,"Win")/(COUNTIFS('Trade Log'!$E$2:$E$1001,$A$29,'Trade Log'!$M$2:$M$1001,"Win")+COUNTIFS('Trade Log'!$E$2:$E$1001,$A$29,'Trade Log'!$M$2:$M$1001,"Loss")),0))</f>
        <v/>
      </c>
      <c r="D29" s="48">
        <f>IF($A29="","",SUMIFS('Trade Log'!$K$2:$K$1001,'Trade Log'!$E$2:$E$1001,$A$29))</f>
        <v/>
      </c>
      <c r="E29" s="49">
        <f>IF($A29="","",IFERROR(AVERAGEIFS('Trade Log'!$L$2:$L$1001,'Trade Log'!$E$2:$E$1001,$A$29),0))</f>
        <v/>
      </c>
    </row>
    <row r="30">
      <c r="A30" s="45">
        <f>IF(Setups!$A$15="","",Setups!$A$15)</f>
        <v/>
      </c>
      <c r="B30" s="46">
        <f>IF($A30="","",COUNTIFS('Trade Log'!$E$2:$E$1001,$A$30,'Trade Log'!$M$2:$M$1001,"Win")+COUNTIFS('Trade Log'!$E$2:$E$1001,$A$30,'Trade Log'!$M$2:$M$1001,"Loss")+COUNTIFS('Trade Log'!$E$2:$E$1001,$A$30,'Trade Log'!$M$2:$M$1001,"Breakeven"))</f>
        <v/>
      </c>
      <c r="C30" s="47">
        <f>IF($A30="","",IFERROR(COUNTIFS('Trade Log'!$E$2:$E$1001,$A$30,'Trade Log'!$M$2:$M$1001,"Win")/(COUNTIFS('Trade Log'!$E$2:$E$1001,$A$30,'Trade Log'!$M$2:$M$1001,"Win")+COUNTIFS('Trade Log'!$E$2:$E$1001,$A$30,'Trade Log'!$M$2:$M$1001,"Loss")),0))</f>
        <v/>
      </c>
      <c r="D30" s="48">
        <f>IF($A30="","",SUMIFS('Trade Log'!$K$2:$K$1001,'Trade Log'!$E$2:$E$1001,$A$30))</f>
        <v/>
      </c>
      <c r="E30" s="49">
        <f>IF($A30="","",IFERROR(AVERAGEIFS('Trade Log'!$L$2:$L$1001,'Trade Log'!$E$2:$E$1001,$A$30),0))</f>
        <v/>
      </c>
    </row>
    <row r="31">
      <c r="A31" s="45">
        <f>IF(Setups!$A$16="","",Setups!$A$16)</f>
        <v/>
      </c>
      <c r="B31" s="46">
        <f>IF($A31="","",COUNTIFS('Trade Log'!$E$2:$E$1001,$A$31,'Trade Log'!$M$2:$M$1001,"Win")+COUNTIFS('Trade Log'!$E$2:$E$1001,$A$31,'Trade Log'!$M$2:$M$1001,"Loss")+COUNTIFS('Trade Log'!$E$2:$E$1001,$A$31,'Trade Log'!$M$2:$M$1001,"Breakeven"))</f>
        <v/>
      </c>
      <c r="C31" s="47">
        <f>IF($A31="","",IFERROR(COUNTIFS('Trade Log'!$E$2:$E$1001,$A$31,'Trade Log'!$M$2:$M$1001,"Win")/(COUNTIFS('Trade Log'!$E$2:$E$1001,$A$31,'Trade Log'!$M$2:$M$1001,"Win")+COUNTIFS('Trade Log'!$E$2:$E$1001,$A$31,'Trade Log'!$M$2:$M$1001,"Loss")),0))</f>
        <v/>
      </c>
      <c r="D31" s="48">
        <f>IF($A31="","",SUMIFS('Trade Log'!$K$2:$K$1001,'Trade Log'!$E$2:$E$1001,$A$31))</f>
        <v/>
      </c>
      <c r="E31" s="49">
        <f>IF($A31="","",IFERROR(AVERAGEIFS('Trade Log'!$L$2:$L$1001,'Trade Log'!$E$2:$E$1001,$A$31),0))</f>
        <v/>
      </c>
    </row>
    <row r="32">
      <c r="A32" s="45">
        <f>IF(Setups!$A$17="","",Setups!$A$17)</f>
        <v/>
      </c>
      <c r="B32" s="46">
        <f>IF($A32="","",COUNTIFS('Trade Log'!$E$2:$E$1001,$A$32,'Trade Log'!$M$2:$M$1001,"Win")+COUNTIFS('Trade Log'!$E$2:$E$1001,$A$32,'Trade Log'!$M$2:$M$1001,"Loss")+COUNTIFS('Trade Log'!$E$2:$E$1001,$A$32,'Trade Log'!$M$2:$M$1001,"Breakeven"))</f>
        <v/>
      </c>
      <c r="C32" s="47">
        <f>IF($A32="","",IFERROR(COUNTIFS('Trade Log'!$E$2:$E$1001,$A$32,'Trade Log'!$M$2:$M$1001,"Win")/(COUNTIFS('Trade Log'!$E$2:$E$1001,$A$32,'Trade Log'!$M$2:$M$1001,"Win")+COUNTIFS('Trade Log'!$E$2:$E$1001,$A$32,'Trade Log'!$M$2:$M$1001,"Loss")),0))</f>
        <v/>
      </c>
      <c r="D32" s="48">
        <f>IF($A32="","",SUMIFS('Trade Log'!$K$2:$K$1001,'Trade Log'!$E$2:$E$1001,$A$32))</f>
        <v/>
      </c>
      <c r="E32" s="49">
        <f>IF($A32="","",IFERROR(AVERAGEIFS('Trade Log'!$L$2:$L$1001,'Trade Log'!$E$2:$E$1001,$A$32),0))</f>
        <v/>
      </c>
    </row>
    <row r="33">
      <c r="A33" s="45">
        <f>IF(Setups!$A$18="","",Setups!$A$18)</f>
        <v/>
      </c>
      <c r="B33" s="46">
        <f>IF($A33="","",COUNTIFS('Trade Log'!$E$2:$E$1001,$A$33,'Trade Log'!$M$2:$M$1001,"Win")+COUNTIFS('Trade Log'!$E$2:$E$1001,$A$33,'Trade Log'!$M$2:$M$1001,"Loss")+COUNTIFS('Trade Log'!$E$2:$E$1001,$A$33,'Trade Log'!$M$2:$M$1001,"Breakeven"))</f>
        <v/>
      </c>
      <c r="C33" s="47">
        <f>IF($A33="","",IFERROR(COUNTIFS('Trade Log'!$E$2:$E$1001,$A$33,'Trade Log'!$M$2:$M$1001,"Win")/(COUNTIFS('Trade Log'!$E$2:$E$1001,$A$33,'Trade Log'!$M$2:$M$1001,"Win")+COUNTIFS('Trade Log'!$E$2:$E$1001,$A$33,'Trade Log'!$M$2:$M$1001,"Loss")),0))</f>
        <v/>
      </c>
      <c r="D33" s="48">
        <f>IF($A33="","",SUMIFS('Trade Log'!$K$2:$K$1001,'Trade Log'!$E$2:$E$1001,$A$33))</f>
        <v/>
      </c>
      <c r="E33" s="49">
        <f>IF($A33="","",IFERROR(AVERAGEIFS('Trade Log'!$L$2:$L$1001,'Trade Log'!$E$2:$E$1001,$A$33),0))</f>
        <v/>
      </c>
    </row>
    <row r="34">
      <c r="A34" s="45">
        <f>IF(Setups!$A$19="","",Setups!$A$19)</f>
        <v/>
      </c>
      <c r="B34" s="46">
        <f>IF($A34="","",COUNTIFS('Trade Log'!$E$2:$E$1001,$A$34,'Trade Log'!$M$2:$M$1001,"Win")+COUNTIFS('Trade Log'!$E$2:$E$1001,$A$34,'Trade Log'!$M$2:$M$1001,"Loss")+COUNTIFS('Trade Log'!$E$2:$E$1001,$A$34,'Trade Log'!$M$2:$M$1001,"Breakeven"))</f>
        <v/>
      </c>
      <c r="C34" s="47">
        <f>IF($A34="","",IFERROR(COUNTIFS('Trade Log'!$E$2:$E$1001,$A$34,'Trade Log'!$M$2:$M$1001,"Win")/(COUNTIFS('Trade Log'!$E$2:$E$1001,$A$34,'Trade Log'!$M$2:$M$1001,"Win")+COUNTIFS('Trade Log'!$E$2:$E$1001,$A$34,'Trade Log'!$M$2:$M$1001,"Loss")),0))</f>
        <v/>
      </c>
      <c r="D34" s="48">
        <f>IF($A34="","",SUMIFS('Trade Log'!$K$2:$K$1001,'Trade Log'!$E$2:$E$1001,$A$34))</f>
        <v/>
      </c>
      <c r="E34" s="49">
        <f>IF($A34="","",IFERROR(AVERAGEIFS('Trade Log'!$L$2:$L$1001,'Trade Log'!$E$2:$E$1001,$A$34),0))</f>
        <v/>
      </c>
    </row>
    <row r="35">
      <c r="A35" s="45">
        <f>IF(Setups!$A$20="","",Setups!$A$20)</f>
        <v/>
      </c>
      <c r="B35" s="46">
        <f>IF($A35="","",COUNTIFS('Trade Log'!$E$2:$E$1001,$A$35,'Trade Log'!$M$2:$M$1001,"Win")+COUNTIFS('Trade Log'!$E$2:$E$1001,$A$35,'Trade Log'!$M$2:$M$1001,"Loss")+COUNTIFS('Trade Log'!$E$2:$E$1001,$A$35,'Trade Log'!$M$2:$M$1001,"Breakeven"))</f>
        <v/>
      </c>
      <c r="C35" s="47">
        <f>IF($A35="","",IFERROR(COUNTIFS('Trade Log'!$E$2:$E$1001,$A$35,'Trade Log'!$M$2:$M$1001,"Win")/(COUNTIFS('Trade Log'!$E$2:$E$1001,$A$35,'Trade Log'!$M$2:$M$1001,"Win")+COUNTIFS('Trade Log'!$E$2:$E$1001,$A$35,'Trade Log'!$M$2:$M$1001,"Loss")),0))</f>
        <v/>
      </c>
      <c r="D35" s="48">
        <f>IF($A35="","",SUMIFS('Trade Log'!$K$2:$K$1001,'Trade Log'!$E$2:$E$1001,$A$35))</f>
        <v/>
      </c>
      <c r="E35" s="49">
        <f>IF($A35="","",IFERROR(AVERAGEIFS('Trade Log'!$L$2:$L$1001,'Trade Log'!$E$2:$E$1001,$A$35),0))</f>
        <v/>
      </c>
    </row>
    <row r="36">
      <c r="A36" s="45">
        <f>IF(Setups!$A$21="","",Setups!$A$21)</f>
        <v/>
      </c>
      <c r="B36" s="46">
        <f>IF($A36="","",COUNTIFS('Trade Log'!$E$2:$E$1001,$A$36,'Trade Log'!$M$2:$M$1001,"Win")+COUNTIFS('Trade Log'!$E$2:$E$1001,$A$36,'Trade Log'!$M$2:$M$1001,"Loss")+COUNTIFS('Trade Log'!$E$2:$E$1001,$A$36,'Trade Log'!$M$2:$M$1001,"Breakeven"))</f>
        <v/>
      </c>
      <c r="C36" s="47">
        <f>IF($A36="","",IFERROR(COUNTIFS('Trade Log'!$E$2:$E$1001,$A$36,'Trade Log'!$M$2:$M$1001,"Win")/(COUNTIFS('Trade Log'!$E$2:$E$1001,$A$36,'Trade Log'!$M$2:$M$1001,"Win")+COUNTIFS('Trade Log'!$E$2:$E$1001,$A$36,'Trade Log'!$M$2:$M$1001,"Loss")),0))</f>
        <v/>
      </c>
      <c r="D36" s="48">
        <f>IF($A36="","",SUMIFS('Trade Log'!$K$2:$K$1001,'Trade Log'!$E$2:$E$1001,$A$36))</f>
        <v/>
      </c>
      <c r="E36" s="49">
        <f>IF($A36="","",IFERROR(AVERAGEIFS('Trade Log'!$L$2:$L$1001,'Trade Log'!$E$2:$E$1001,$A$36),0))</f>
        <v/>
      </c>
    </row>
    <row r="37">
      <c r="A37" s="45">
        <f>IF(Setups!$A$22="","",Setups!$A$22)</f>
        <v/>
      </c>
      <c r="B37" s="46">
        <f>IF($A37="","",COUNTIFS('Trade Log'!$E$2:$E$1001,$A$37,'Trade Log'!$M$2:$M$1001,"Win")+COUNTIFS('Trade Log'!$E$2:$E$1001,$A$37,'Trade Log'!$M$2:$M$1001,"Loss")+COUNTIFS('Trade Log'!$E$2:$E$1001,$A$37,'Trade Log'!$M$2:$M$1001,"Breakeven"))</f>
        <v/>
      </c>
      <c r="C37" s="47">
        <f>IF($A37="","",IFERROR(COUNTIFS('Trade Log'!$E$2:$E$1001,$A$37,'Trade Log'!$M$2:$M$1001,"Win")/(COUNTIFS('Trade Log'!$E$2:$E$1001,$A$37,'Trade Log'!$M$2:$M$1001,"Win")+COUNTIFS('Trade Log'!$E$2:$E$1001,$A$37,'Trade Log'!$M$2:$M$1001,"Loss")),0))</f>
        <v/>
      </c>
      <c r="D37" s="48">
        <f>IF($A37="","",SUMIFS('Trade Log'!$K$2:$K$1001,'Trade Log'!$E$2:$E$1001,$A$37))</f>
        <v/>
      </c>
      <c r="E37" s="49">
        <f>IF($A37="","",IFERROR(AVERAGEIFS('Trade Log'!$L$2:$L$1001,'Trade Log'!$E$2:$E$1001,$A$37),0))</f>
        <v/>
      </c>
    </row>
    <row r="38">
      <c r="A38" s="45">
        <f>IF(Setups!$A$23="","",Setups!$A$23)</f>
        <v/>
      </c>
      <c r="B38" s="46">
        <f>IF($A38="","",COUNTIFS('Trade Log'!$E$2:$E$1001,$A$38,'Trade Log'!$M$2:$M$1001,"Win")+COUNTIFS('Trade Log'!$E$2:$E$1001,$A$38,'Trade Log'!$M$2:$M$1001,"Loss")+COUNTIFS('Trade Log'!$E$2:$E$1001,$A$38,'Trade Log'!$M$2:$M$1001,"Breakeven"))</f>
        <v/>
      </c>
      <c r="C38" s="47">
        <f>IF($A38="","",IFERROR(COUNTIFS('Trade Log'!$E$2:$E$1001,$A$38,'Trade Log'!$M$2:$M$1001,"Win")/(COUNTIFS('Trade Log'!$E$2:$E$1001,$A$38,'Trade Log'!$M$2:$M$1001,"Win")+COUNTIFS('Trade Log'!$E$2:$E$1001,$A$38,'Trade Log'!$M$2:$M$1001,"Loss")),0))</f>
        <v/>
      </c>
      <c r="D38" s="48">
        <f>IF($A38="","",SUMIFS('Trade Log'!$K$2:$K$1001,'Trade Log'!$E$2:$E$1001,$A$38))</f>
        <v/>
      </c>
      <c r="E38" s="49">
        <f>IF($A38="","",IFERROR(AVERAGEIFS('Trade Log'!$L$2:$L$1001,'Trade Log'!$E$2:$E$1001,$A$38),0))</f>
        <v/>
      </c>
    </row>
    <row r="39">
      <c r="A39" s="45">
        <f>IF(Setups!$A$24="","",Setups!$A$24)</f>
        <v/>
      </c>
      <c r="B39" s="46">
        <f>IF($A39="","",COUNTIFS('Trade Log'!$E$2:$E$1001,$A$39,'Trade Log'!$M$2:$M$1001,"Win")+COUNTIFS('Trade Log'!$E$2:$E$1001,$A$39,'Trade Log'!$M$2:$M$1001,"Loss")+COUNTIFS('Trade Log'!$E$2:$E$1001,$A$39,'Trade Log'!$M$2:$M$1001,"Breakeven"))</f>
        <v/>
      </c>
      <c r="C39" s="47">
        <f>IF($A39="","",IFERROR(COUNTIFS('Trade Log'!$E$2:$E$1001,$A$39,'Trade Log'!$M$2:$M$1001,"Win")/(COUNTIFS('Trade Log'!$E$2:$E$1001,$A$39,'Trade Log'!$M$2:$M$1001,"Win")+COUNTIFS('Trade Log'!$E$2:$E$1001,$A$39,'Trade Log'!$M$2:$M$1001,"Loss")),0))</f>
        <v/>
      </c>
      <c r="D39" s="48">
        <f>IF($A39="","",SUMIFS('Trade Log'!$K$2:$K$1001,'Trade Log'!$E$2:$E$1001,$A$39))</f>
        <v/>
      </c>
      <c r="E39" s="49">
        <f>IF($A39="","",IFERROR(AVERAGEIFS('Trade Log'!$L$2:$L$1001,'Trade Log'!$E$2:$E$1001,$A$39),0))</f>
        <v/>
      </c>
    </row>
    <row r="41">
      <c r="A41" s="35" t="inlineStr">
        <is>
          <t>By emotion at entry</t>
        </is>
      </c>
      <c r="B41" s="36" t="n"/>
      <c r="C41" s="36" t="n"/>
      <c r="D41" s="36" t="n"/>
      <c r="E41" s="36" t="n"/>
      <c r="F41" s="36" t="n"/>
    </row>
    <row r="42">
      <c r="A42" s="44" t="inlineStr">
        <is>
          <t>Emotion</t>
        </is>
      </c>
      <c r="B42" s="44" t="inlineStr">
        <is>
          <t>Trades</t>
        </is>
      </c>
      <c r="C42" s="44" t="inlineStr">
        <is>
          <t>Win rate</t>
        </is>
      </c>
      <c r="D42" s="44" t="inlineStr">
        <is>
          <t>Total P&amp;L</t>
        </is>
      </c>
      <c r="E42" s="44" t="inlineStr">
        <is>
          <t>Avg R</t>
        </is>
      </c>
    </row>
    <row r="43">
      <c r="A43" s="45" t="inlineStr">
        <is>
          <t>Neutral</t>
        </is>
      </c>
      <c r="B43" s="46">
        <f>IF($A43="","",COUNTIFS('Trade Log'!$R$2:$R$1001,$A$43,'Trade Log'!$M$2:$M$1001,"Win")+COUNTIFS('Trade Log'!$R$2:$R$1001,$A$43,'Trade Log'!$M$2:$M$1001,"Loss")+COUNTIFS('Trade Log'!$R$2:$R$1001,$A$43,'Trade Log'!$M$2:$M$1001,"Breakeven"))</f>
        <v/>
      </c>
      <c r="C43" s="47">
        <f>IF($A43="","",IFERROR(COUNTIFS('Trade Log'!$R$2:$R$1001,$A$43,'Trade Log'!$M$2:$M$1001,"Win")/(COUNTIFS('Trade Log'!$R$2:$R$1001,$A$43,'Trade Log'!$M$2:$M$1001,"Win")+COUNTIFS('Trade Log'!$R$2:$R$1001,$A$43,'Trade Log'!$M$2:$M$1001,"Loss")),0))</f>
        <v/>
      </c>
      <c r="D43" s="48">
        <f>IF($A43="","",SUMIFS('Trade Log'!$K$2:$K$1001,'Trade Log'!$R$2:$R$1001,$A$43))</f>
        <v/>
      </c>
      <c r="E43" s="49">
        <f>IF($A43="","",IFERROR(AVERAGEIFS('Trade Log'!$L$2:$L$1001,'Trade Log'!$R$2:$R$1001,$A$43),0))</f>
        <v/>
      </c>
    </row>
    <row r="44">
      <c r="A44" s="45" t="inlineStr">
        <is>
          <t>Focussed</t>
        </is>
      </c>
      <c r="B44" s="46">
        <f>IF($A44="","",COUNTIFS('Trade Log'!$R$2:$R$1001,$A$44,'Trade Log'!$M$2:$M$1001,"Win")+COUNTIFS('Trade Log'!$R$2:$R$1001,$A$44,'Trade Log'!$M$2:$M$1001,"Loss")+COUNTIFS('Trade Log'!$R$2:$R$1001,$A$44,'Trade Log'!$M$2:$M$1001,"Breakeven"))</f>
        <v/>
      </c>
      <c r="C44" s="47">
        <f>IF($A44="","",IFERROR(COUNTIFS('Trade Log'!$R$2:$R$1001,$A$44,'Trade Log'!$M$2:$M$1001,"Win")/(COUNTIFS('Trade Log'!$R$2:$R$1001,$A$44,'Trade Log'!$M$2:$M$1001,"Win")+COUNTIFS('Trade Log'!$R$2:$R$1001,$A$44,'Trade Log'!$M$2:$M$1001,"Loss")),0))</f>
        <v/>
      </c>
      <c r="D44" s="48">
        <f>IF($A44="","",SUMIFS('Trade Log'!$K$2:$K$1001,'Trade Log'!$R$2:$R$1001,$A$44))</f>
        <v/>
      </c>
      <c r="E44" s="49">
        <f>IF($A44="","",IFERROR(AVERAGEIFS('Trade Log'!$L$2:$L$1001,'Trade Log'!$R$2:$R$1001,$A$44),0))</f>
        <v/>
      </c>
    </row>
    <row r="45">
      <c r="A45" s="45" t="inlineStr">
        <is>
          <t>Confident</t>
        </is>
      </c>
      <c r="B45" s="46">
        <f>IF($A45="","",COUNTIFS('Trade Log'!$R$2:$R$1001,$A$45,'Trade Log'!$M$2:$M$1001,"Win")+COUNTIFS('Trade Log'!$R$2:$R$1001,$A$45,'Trade Log'!$M$2:$M$1001,"Loss")+COUNTIFS('Trade Log'!$R$2:$R$1001,$A$45,'Trade Log'!$M$2:$M$1001,"Breakeven"))</f>
        <v/>
      </c>
      <c r="C45" s="47">
        <f>IF($A45="","",IFERROR(COUNTIFS('Trade Log'!$R$2:$R$1001,$A$45,'Trade Log'!$M$2:$M$1001,"Win")/(COUNTIFS('Trade Log'!$R$2:$R$1001,$A$45,'Trade Log'!$M$2:$M$1001,"Win")+COUNTIFS('Trade Log'!$R$2:$R$1001,$A$45,'Trade Log'!$M$2:$M$1001,"Loss")),0))</f>
        <v/>
      </c>
      <c r="D45" s="48">
        <f>IF($A45="","",SUMIFS('Trade Log'!$K$2:$K$1001,'Trade Log'!$R$2:$R$1001,$A$45))</f>
        <v/>
      </c>
      <c r="E45" s="49">
        <f>IF($A45="","",IFERROR(AVERAGEIFS('Trade Log'!$L$2:$L$1001,'Trade Log'!$R$2:$R$1001,$A$45),0))</f>
        <v/>
      </c>
    </row>
    <row r="46">
      <c r="A46" s="45" t="inlineStr">
        <is>
          <t>Anxious</t>
        </is>
      </c>
      <c r="B46" s="46">
        <f>IF($A46="","",COUNTIFS('Trade Log'!$R$2:$R$1001,$A$46,'Trade Log'!$M$2:$M$1001,"Win")+COUNTIFS('Trade Log'!$R$2:$R$1001,$A$46,'Trade Log'!$M$2:$M$1001,"Loss")+COUNTIFS('Trade Log'!$R$2:$R$1001,$A$46,'Trade Log'!$M$2:$M$1001,"Breakeven"))</f>
        <v/>
      </c>
      <c r="C46" s="47">
        <f>IF($A46="","",IFERROR(COUNTIFS('Trade Log'!$R$2:$R$1001,$A$46,'Trade Log'!$M$2:$M$1001,"Win")/(COUNTIFS('Trade Log'!$R$2:$R$1001,$A$46,'Trade Log'!$M$2:$M$1001,"Win")+COUNTIFS('Trade Log'!$R$2:$R$1001,$A$46,'Trade Log'!$M$2:$M$1001,"Loss")),0))</f>
        <v/>
      </c>
      <c r="D46" s="48">
        <f>IF($A46="","",SUMIFS('Trade Log'!$K$2:$K$1001,'Trade Log'!$R$2:$R$1001,$A$46))</f>
        <v/>
      </c>
      <c r="E46" s="49">
        <f>IF($A46="","",IFERROR(AVERAGEIFS('Trade Log'!$L$2:$L$1001,'Trade Log'!$R$2:$R$1001,$A$46),0))</f>
        <v/>
      </c>
    </row>
    <row r="47">
      <c r="A47" s="45" t="inlineStr">
        <is>
          <t>Hesitant</t>
        </is>
      </c>
      <c r="B47" s="46">
        <f>IF($A47="","",COUNTIFS('Trade Log'!$R$2:$R$1001,$A$47,'Trade Log'!$M$2:$M$1001,"Win")+COUNTIFS('Trade Log'!$R$2:$R$1001,$A$47,'Trade Log'!$M$2:$M$1001,"Loss")+COUNTIFS('Trade Log'!$R$2:$R$1001,$A$47,'Trade Log'!$M$2:$M$1001,"Breakeven"))</f>
        <v/>
      </c>
      <c r="C47" s="47">
        <f>IF($A47="","",IFERROR(COUNTIFS('Trade Log'!$R$2:$R$1001,$A$47,'Trade Log'!$M$2:$M$1001,"Win")/(COUNTIFS('Trade Log'!$R$2:$R$1001,$A$47,'Trade Log'!$M$2:$M$1001,"Win")+COUNTIFS('Trade Log'!$R$2:$R$1001,$A$47,'Trade Log'!$M$2:$M$1001,"Loss")),0))</f>
        <v/>
      </c>
      <c r="D47" s="48">
        <f>IF($A47="","",SUMIFS('Trade Log'!$K$2:$K$1001,'Trade Log'!$R$2:$R$1001,$A$47))</f>
        <v/>
      </c>
      <c r="E47" s="49">
        <f>IF($A47="","",IFERROR(AVERAGEIFS('Trade Log'!$L$2:$L$1001,'Trade Log'!$R$2:$R$1001,$A$47),0))</f>
        <v/>
      </c>
    </row>
    <row r="48">
      <c r="A48" s="45" t="inlineStr">
        <is>
          <t>Frustrated</t>
        </is>
      </c>
      <c r="B48" s="46">
        <f>IF($A48="","",COUNTIFS('Trade Log'!$R$2:$R$1001,$A$48,'Trade Log'!$M$2:$M$1001,"Win")+COUNTIFS('Trade Log'!$R$2:$R$1001,$A$48,'Trade Log'!$M$2:$M$1001,"Loss")+COUNTIFS('Trade Log'!$R$2:$R$1001,$A$48,'Trade Log'!$M$2:$M$1001,"Breakeven"))</f>
        <v/>
      </c>
      <c r="C48" s="47">
        <f>IF($A48="","",IFERROR(COUNTIFS('Trade Log'!$R$2:$R$1001,$A$48,'Trade Log'!$M$2:$M$1001,"Win")/(COUNTIFS('Trade Log'!$R$2:$R$1001,$A$48,'Trade Log'!$M$2:$M$1001,"Win")+COUNTIFS('Trade Log'!$R$2:$R$1001,$A$48,'Trade Log'!$M$2:$M$1001,"Loss")),0))</f>
        <v/>
      </c>
      <c r="D48" s="48">
        <f>IF($A48="","",SUMIFS('Trade Log'!$K$2:$K$1001,'Trade Log'!$R$2:$R$1001,$A$48))</f>
        <v/>
      </c>
      <c r="E48" s="49">
        <f>IF($A48="","",IFERROR(AVERAGEIFS('Trade Log'!$L$2:$L$1001,'Trade Log'!$R$2:$R$1001,$A$48),0))</f>
        <v/>
      </c>
    </row>
    <row r="49">
      <c r="A49" s="45" t="inlineStr">
        <is>
          <t>Bored</t>
        </is>
      </c>
      <c r="B49" s="46">
        <f>IF($A49="","",COUNTIFS('Trade Log'!$R$2:$R$1001,$A$49,'Trade Log'!$M$2:$M$1001,"Win")+COUNTIFS('Trade Log'!$R$2:$R$1001,$A$49,'Trade Log'!$M$2:$M$1001,"Loss")+COUNTIFS('Trade Log'!$R$2:$R$1001,$A$49,'Trade Log'!$M$2:$M$1001,"Breakeven"))</f>
        <v/>
      </c>
      <c r="C49" s="47">
        <f>IF($A49="","",IFERROR(COUNTIFS('Trade Log'!$R$2:$R$1001,$A$49,'Trade Log'!$M$2:$M$1001,"Win")/(COUNTIFS('Trade Log'!$R$2:$R$1001,$A$49,'Trade Log'!$M$2:$M$1001,"Win")+COUNTIFS('Trade Log'!$R$2:$R$1001,$A$49,'Trade Log'!$M$2:$M$1001,"Loss")),0))</f>
        <v/>
      </c>
      <c r="D49" s="48">
        <f>IF($A49="","",SUMIFS('Trade Log'!$K$2:$K$1001,'Trade Log'!$R$2:$R$1001,$A$49))</f>
        <v/>
      </c>
      <c r="E49" s="49">
        <f>IF($A49="","",IFERROR(AVERAGEIFS('Trade Log'!$L$2:$L$1001,'Trade Log'!$R$2:$R$1001,$A$49),0))</f>
        <v/>
      </c>
    </row>
    <row r="50">
      <c r="A50" s="45" t="inlineStr">
        <is>
          <t>Distracted</t>
        </is>
      </c>
      <c r="B50" s="46">
        <f>IF($A50="","",COUNTIFS('Trade Log'!$R$2:$R$1001,$A$50,'Trade Log'!$M$2:$M$1001,"Win")+COUNTIFS('Trade Log'!$R$2:$R$1001,$A$50,'Trade Log'!$M$2:$M$1001,"Loss")+COUNTIFS('Trade Log'!$R$2:$R$1001,$A$50,'Trade Log'!$M$2:$M$1001,"Breakeven"))</f>
        <v/>
      </c>
      <c r="C50" s="47">
        <f>IF($A50="","",IFERROR(COUNTIFS('Trade Log'!$R$2:$R$1001,$A$50,'Trade Log'!$M$2:$M$1001,"Win")/(COUNTIFS('Trade Log'!$R$2:$R$1001,$A$50,'Trade Log'!$M$2:$M$1001,"Win")+COUNTIFS('Trade Log'!$R$2:$R$1001,$A$50,'Trade Log'!$M$2:$M$1001,"Loss")),0))</f>
        <v/>
      </c>
      <c r="D50" s="48">
        <f>IF($A50="","",SUMIFS('Trade Log'!$K$2:$K$1001,'Trade Log'!$R$2:$R$1001,$A$50))</f>
        <v/>
      </c>
      <c r="E50" s="49">
        <f>IF($A50="","",IFERROR(AVERAGEIFS('Trade Log'!$L$2:$L$1001,'Trade Log'!$R$2:$R$1001,$A$50),0))</f>
        <v/>
      </c>
    </row>
    <row r="52">
      <c r="A52" s="35" t="inlineStr">
        <is>
          <t>Did you follow your plan?</t>
        </is>
      </c>
      <c r="B52" s="36" t="n"/>
      <c r="C52" s="36" t="n"/>
      <c r="D52" s="36" t="n"/>
      <c r="E52" s="36" t="n"/>
      <c r="F52" s="36" t="n"/>
    </row>
    <row r="53">
      <c r="A53" s="44" t="inlineStr">
        <is>
          <t>Followed plan</t>
        </is>
      </c>
      <c r="B53" s="44" t="inlineStr">
        <is>
          <t>Trades</t>
        </is>
      </c>
      <c r="C53" s="44" t="inlineStr">
        <is>
          <t>Win rate</t>
        </is>
      </c>
      <c r="D53" s="44" t="inlineStr">
        <is>
          <t>Total P&amp;L</t>
        </is>
      </c>
      <c r="E53" s="44" t="inlineStr">
        <is>
          <t>Avg R</t>
        </is>
      </c>
    </row>
    <row r="54">
      <c r="A54" s="45" t="inlineStr">
        <is>
          <t>Yes</t>
        </is>
      </c>
      <c r="B54" s="46">
        <f>IF($A54="","",COUNTIFS('Trade Log'!$P$2:$P$1001,$A$54,'Trade Log'!$M$2:$M$1001,"Win")+COUNTIFS('Trade Log'!$P$2:$P$1001,$A$54,'Trade Log'!$M$2:$M$1001,"Loss")+COUNTIFS('Trade Log'!$P$2:$P$1001,$A$54,'Trade Log'!$M$2:$M$1001,"Breakeven"))</f>
        <v/>
      </c>
      <c r="C54" s="47">
        <f>IF($A54="","",IFERROR(COUNTIFS('Trade Log'!$P$2:$P$1001,$A$54,'Trade Log'!$M$2:$M$1001,"Win")/(COUNTIFS('Trade Log'!$P$2:$P$1001,$A$54,'Trade Log'!$M$2:$M$1001,"Win")+COUNTIFS('Trade Log'!$P$2:$P$1001,$A$54,'Trade Log'!$M$2:$M$1001,"Loss")),0))</f>
        <v/>
      </c>
      <c r="D54" s="48">
        <f>IF($A54="","",SUMIFS('Trade Log'!$K$2:$K$1001,'Trade Log'!$P$2:$P$1001,$A$54))</f>
        <v/>
      </c>
      <c r="E54" s="49">
        <f>IF($A54="","",IFERROR(AVERAGEIFS('Trade Log'!$L$2:$L$1001,'Trade Log'!$P$2:$P$1001,$A$54),0))</f>
        <v/>
      </c>
    </row>
    <row r="55">
      <c r="A55" s="45" t="inlineStr">
        <is>
          <t>No</t>
        </is>
      </c>
      <c r="B55" s="46">
        <f>IF($A55="","",COUNTIFS('Trade Log'!$P$2:$P$1001,$A$55,'Trade Log'!$M$2:$M$1001,"Win")+COUNTIFS('Trade Log'!$P$2:$P$1001,$A$55,'Trade Log'!$M$2:$M$1001,"Loss")+COUNTIFS('Trade Log'!$P$2:$P$1001,$A$55,'Trade Log'!$M$2:$M$1001,"Breakeven"))</f>
        <v/>
      </c>
      <c r="C55" s="47">
        <f>IF($A55="","",IFERROR(COUNTIFS('Trade Log'!$P$2:$P$1001,$A$55,'Trade Log'!$M$2:$M$1001,"Win")/(COUNTIFS('Trade Log'!$P$2:$P$1001,$A$55,'Trade Log'!$M$2:$M$1001,"Win")+COUNTIFS('Trade Log'!$P$2:$P$1001,$A$55,'Trade Log'!$M$2:$M$1001,"Loss")),0))</f>
        <v/>
      </c>
      <c r="D55" s="48">
        <f>IF($A55="","",SUMIFS('Trade Log'!$K$2:$K$1001,'Trade Log'!$P$2:$P$1001,$A$55))</f>
        <v/>
      </c>
      <c r="E55" s="49">
        <f>IF($A55="","",IFERROR(AVERAGEIFS('Trade Log'!$L$2:$L$1001,'Trade Log'!$P$2:$P$1001,$A$55),0))</f>
        <v/>
      </c>
    </row>
    <row r="57">
      <c r="A57" s="35" t="inlineStr">
        <is>
          <t>By confidence</t>
        </is>
      </c>
      <c r="B57" s="36" t="n"/>
      <c r="C57" s="36" t="n"/>
      <c r="D57" s="36" t="n"/>
      <c r="E57" s="36" t="n"/>
      <c r="F57" s="36" t="n"/>
    </row>
    <row r="58">
      <c r="A58" s="44" t="inlineStr">
        <is>
          <t>Confidence</t>
        </is>
      </c>
      <c r="B58" s="44" t="inlineStr">
        <is>
          <t>Trades</t>
        </is>
      </c>
      <c r="C58" s="44" t="inlineStr">
        <is>
          <t>Win rate</t>
        </is>
      </c>
      <c r="D58" s="44" t="inlineStr">
        <is>
          <t>Total P&amp;L</t>
        </is>
      </c>
      <c r="E58" s="44" t="inlineStr">
        <is>
          <t>Avg R</t>
        </is>
      </c>
    </row>
    <row r="59">
      <c r="A59" s="45" t="inlineStr">
        <is>
          <t>Low (1-3)</t>
        </is>
      </c>
      <c r="B59" s="46">
        <f>COUNTIFS('Trade Log'!$Q$2:$Q$1001,"&gt;=1",'Trade Log'!$Q$2:$Q$1001,"&lt;=3",'Trade Log'!$M$2:$M$1001,"Win")+COUNTIFS('Trade Log'!$Q$2:$Q$1001,"&gt;=1",'Trade Log'!$Q$2:$Q$1001,"&lt;=3",'Trade Log'!$M$2:$M$1001,"Loss")+COUNTIFS('Trade Log'!$Q$2:$Q$1001,"&gt;=1",'Trade Log'!$Q$2:$Q$1001,"&lt;=3",'Trade Log'!$M$2:$M$1001,"Breakeven")</f>
        <v/>
      </c>
      <c r="C59" s="47">
        <f>IFERROR(COUNTIFS('Trade Log'!$Q$2:$Q$1001,"&gt;=1",'Trade Log'!$Q$2:$Q$1001,"&lt;=3",'Trade Log'!$M$2:$M$1001,"Win")/(COUNTIFS('Trade Log'!$Q$2:$Q$1001,"&gt;=1",'Trade Log'!$Q$2:$Q$1001,"&lt;=3",'Trade Log'!$M$2:$M$1001,"Win")+COUNTIFS('Trade Log'!$Q$2:$Q$1001,"&gt;=1",'Trade Log'!$Q$2:$Q$1001,"&lt;=3",'Trade Log'!$M$2:$M$1001,"Loss")),0)</f>
        <v/>
      </c>
      <c r="D59" s="48">
        <f>SUMIFS('Trade Log'!$K$2:$K$1001,'Trade Log'!$Q$2:$Q$1001,"&gt;=1",'Trade Log'!$Q$2:$Q$1001,"&lt;=3")</f>
        <v/>
      </c>
      <c r="E59" s="49">
        <f>IFERROR(AVERAGEIFS('Trade Log'!$L$2:$L$1001,'Trade Log'!$Q$2:$Q$1001,"&gt;=1",'Trade Log'!$Q$2:$Q$1001,"&lt;=3"),0)</f>
        <v/>
      </c>
    </row>
    <row r="60">
      <c r="A60" s="45" t="inlineStr">
        <is>
          <t>Medium (4-6)</t>
        </is>
      </c>
      <c r="B60" s="46">
        <f>COUNTIFS('Trade Log'!$Q$2:$Q$1001,"&gt;=4",'Trade Log'!$Q$2:$Q$1001,"&lt;=6",'Trade Log'!$M$2:$M$1001,"Win")+COUNTIFS('Trade Log'!$Q$2:$Q$1001,"&gt;=4",'Trade Log'!$Q$2:$Q$1001,"&lt;=6",'Trade Log'!$M$2:$M$1001,"Loss")+COUNTIFS('Trade Log'!$Q$2:$Q$1001,"&gt;=4",'Trade Log'!$Q$2:$Q$1001,"&lt;=6",'Trade Log'!$M$2:$M$1001,"Breakeven")</f>
        <v/>
      </c>
      <c r="C60" s="47">
        <f>IFERROR(COUNTIFS('Trade Log'!$Q$2:$Q$1001,"&gt;=4",'Trade Log'!$Q$2:$Q$1001,"&lt;=6",'Trade Log'!$M$2:$M$1001,"Win")/(COUNTIFS('Trade Log'!$Q$2:$Q$1001,"&gt;=4",'Trade Log'!$Q$2:$Q$1001,"&lt;=6",'Trade Log'!$M$2:$M$1001,"Win")+COUNTIFS('Trade Log'!$Q$2:$Q$1001,"&gt;=4",'Trade Log'!$Q$2:$Q$1001,"&lt;=6",'Trade Log'!$M$2:$M$1001,"Loss")),0)</f>
        <v/>
      </c>
      <c r="D60" s="48">
        <f>SUMIFS('Trade Log'!$K$2:$K$1001,'Trade Log'!$Q$2:$Q$1001,"&gt;=4",'Trade Log'!$Q$2:$Q$1001,"&lt;=6")</f>
        <v/>
      </c>
      <c r="E60" s="49">
        <f>IFERROR(AVERAGEIFS('Trade Log'!$L$2:$L$1001,'Trade Log'!$Q$2:$Q$1001,"&gt;=4",'Trade Log'!$Q$2:$Q$1001,"&lt;=6"),0)</f>
        <v/>
      </c>
    </row>
    <row r="61">
      <c r="A61" s="45" t="inlineStr">
        <is>
          <t>High (7-10)</t>
        </is>
      </c>
      <c r="B61" s="46">
        <f>COUNTIFS('Trade Log'!$Q$2:$Q$1001,"&gt;=7",'Trade Log'!$Q$2:$Q$1001,"&lt;=10",'Trade Log'!$M$2:$M$1001,"Win")+COUNTIFS('Trade Log'!$Q$2:$Q$1001,"&gt;=7",'Trade Log'!$Q$2:$Q$1001,"&lt;=10",'Trade Log'!$M$2:$M$1001,"Loss")+COUNTIFS('Trade Log'!$Q$2:$Q$1001,"&gt;=7",'Trade Log'!$Q$2:$Q$1001,"&lt;=10",'Trade Log'!$M$2:$M$1001,"Breakeven")</f>
        <v/>
      </c>
      <c r="C61" s="47">
        <f>IFERROR(COUNTIFS('Trade Log'!$Q$2:$Q$1001,"&gt;=7",'Trade Log'!$Q$2:$Q$1001,"&lt;=10",'Trade Log'!$M$2:$M$1001,"Win")/(COUNTIFS('Trade Log'!$Q$2:$Q$1001,"&gt;=7",'Trade Log'!$Q$2:$Q$1001,"&lt;=10",'Trade Log'!$M$2:$M$1001,"Win")+COUNTIFS('Trade Log'!$Q$2:$Q$1001,"&gt;=7",'Trade Log'!$Q$2:$Q$1001,"&lt;=10",'Trade Log'!$M$2:$M$1001,"Loss")),0)</f>
        <v/>
      </c>
      <c r="D61" s="48">
        <f>SUMIFS('Trade Log'!$K$2:$K$1001,'Trade Log'!$Q$2:$Q$1001,"&gt;=7",'Trade Log'!$Q$2:$Q$1001,"&lt;=10")</f>
        <v/>
      </c>
      <c r="E61" s="49">
        <f>IFERROR(AVERAGEIFS('Trade Log'!$L$2:$L$1001,'Trade Log'!$Q$2:$Q$1001,"&gt;=7",'Trade Log'!$Q$2:$Q$1001,"&lt;=10"),0)</f>
        <v/>
      </c>
    </row>
    <row r="63">
      <c r="A63" s="35" t="inlineStr">
        <is>
          <t>By day of the week</t>
        </is>
      </c>
      <c r="B63" s="36" t="n"/>
      <c r="C63" s="36" t="n"/>
      <c r="D63" s="36" t="n"/>
      <c r="E63" s="36" t="n"/>
      <c r="F63" s="36" t="n"/>
    </row>
    <row r="64">
      <c r="A64" s="44" t="inlineStr">
        <is>
          <t>Day</t>
        </is>
      </c>
      <c r="B64" s="44" t="inlineStr">
        <is>
          <t>Trades</t>
        </is>
      </c>
      <c r="C64" s="44" t="inlineStr">
        <is>
          <t>Win rate</t>
        </is>
      </c>
      <c r="D64" s="44" t="inlineStr">
        <is>
          <t>Total P&amp;L</t>
        </is>
      </c>
      <c r="E64" s="44" t="inlineStr">
        <is>
          <t>Avg R</t>
        </is>
      </c>
    </row>
    <row r="65">
      <c r="A65" s="45" t="inlineStr">
        <is>
          <t>Mon</t>
        </is>
      </c>
      <c r="B65" s="46">
        <f>IF($A65="","",COUNTIFS('Trade Log'!$Z$2:$Z$1001,$A$65,'Trade Log'!$M$2:$M$1001,"Win")+COUNTIFS('Trade Log'!$Z$2:$Z$1001,$A$65,'Trade Log'!$M$2:$M$1001,"Loss")+COUNTIFS('Trade Log'!$Z$2:$Z$1001,$A$65,'Trade Log'!$M$2:$M$1001,"Breakeven"))</f>
        <v/>
      </c>
      <c r="C65" s="47">
        <f>IF($A65="","",IFERROR(COUNTIFS('Trade Log'!$Z$2:$Z$1001,$A$65,'Trade Log'!$M$2:$M$1001,"Win")/(COUNTIFS('Trade Log'!$Z$2:$Z$1001,$A$65,'Trade Log'!$M$2:$M$1001,"Win")+COUNTIFS('Trade Log'!$Z$2:$Z$1001,$A$65,'Trade Log'!$M$2:$M$1001,"Loss")),0))</f>
        <v/>
      </c>
      <c r="D65" s="48">
        <f>IF($A65="","",SUMIFS('Trade Log'!$K$2:$K$1001,'Trade Log'!$Z$2:$Z$1001,$A$65))</f>
        <v/>
      </c>
      <c r="E65" s="49">
        <f>IF($A65="","",IFERROR(AVERAGEIFS('Trade Log'!$L$2:$L$1001,'Trade Log'!$Z$2:$Z$1001,$A$65),0))</f>
        <v/>
      </c>
    </row>
    <row r="66">
      <c r="A66" s="45" t="inlineStr">
        <is>
          <t>Tue</t>
        </is>
      </c>
      <c r="B66" s="46">
        <f>IF($A66="","",COUNTIFS('Trade Log'!$Z$2:$Z$1001,$A$66,'Trade Log'!$M$2:$M$1001,"Win")+COUNTIFS('Trade Log'!$Z$2:$Z$1001,$A$66,'Trade Log'!$M$2:$M$1001,"Loss")+COUNTIFS('Trade Log'!$Z$2:$Z$1001,$A$66,'Trade Log'!$M$2:$M$1001,"Breakeven"))</f>
        <v/>
      </c>
      <c r="C66" s="47">
        <f>IF($A66="","",IFERROR(COUNTIFS('Trade Log'!$Z$2:$Z$1001,$A$66,'Trade Log'!$M$2:$M$1001,"Win")/(COUNTIFS('Trade Log'!$Z$2:$Z$1001,$A$66,'Trade Log'!$M$2:$M$1001,"Win")+COUNTIFS('Trade Log'!$Z$2:$Z$1001,$A$66,'Trade Log'!$M$2:$M$1001,"Loss")),0))</f>
        <v/>
      </c>
      <c r="D66" s="48">
        <f>IF($A66="","",SUMIFS('Trade Log'!$K$2:$K$1001,'Trade Log'!$Z$2:$Z$1001,$A$66))</f>
        <v/>
      </c>
      <c r="E66" s="49">
        <f>IF($A66="","",IFERROR(AVERAGEIFS('Trade Log'!$L$2:$L$1001,'Trade Log'!$Z$2:$Z$1001,$A$66),0))</f>
        <v/>
      </c>
    </row>
    <row r="67">
      <c r="A67" s="45" t="inlineStr">
        <is>
          <t>Wed</t>
        </is>
      </c>
      <c r="B67" s="46">
        <f>IF($A67="","",COUNTIFS('Trade Log'!$Z$2:$Z$1001,$A$67,'Trade Log'!$M$2:$M$1001,"Win")+COUNTIFS('Trade Log'!$Z$2:$Z$1001,$A$67,'Trade Log'!$M$2:$M$1001,"Loss")+COUNTIFS('Trade Log'!$Z$2:$Z$1001,$A$67,'Trade Log'!$M$2:$M$1001,"Breakeven"))</f>
        <v/>
      </c>
      <c r="C67" s="47">
        <f>IF($A67="","",IFERROR(COUNTIFS('Trade Log'!$Z$2:$Z$1001,$A$67,'Trade Log'!$M$2:$M$1001,"Win")/(COUNTIFS('Trade Log'!$Z$2:$Z$1001,$A$67,'Trade Log'!$M$2:$M$1001,"Win")+COUNTIFS('Trade Log'!$Z$2:$Z$1001,$A$67,'Trade Log'!$M$2:$M$1001,"Loss")),0))</f>
        <v/>
      </c>
      <c r="D67" s="48">
        <f>IF($A67="","",SUMIFS('Trade Log'!$K$2:$K$1001,'Trade Log'!$Z$2:$Z$1001,$A$67))</f>
        <v/>
      </c>
      <c r="E67" s="49">
        <f>IF($A67="","",IFERROR(AVERAGEIFS('Trade Log'!$L$2:$L$1001,'Trade Log'!$Z$2:$Z$1001,$A$67),0))</f>
        <v/>
      </c>
    </row>
    <row r="68">
      <c r="A68" s="45" t="inlineStr">
        <is>
          <t>Thu</t>
        </is>
      </c>
      <c r="B68" s="46">
        <f>IF($A68="","",COUNTIFS('Trade Log'!$Z$2:$Z$1001,$A$68,'Trade Log'!$M$2:$M$1001,"Win")+COUNTIFS('Trade Log'!$Z$2:$Z$1001,$A$68,'Trade Log'!$M$2:$M$1001,"Loss")+COUNTIFS('Trade Log'!$Z$2:$Z$1001,$A$68,'Trade Log'!$M$2:$M$1001,"Breakeven"))</f>
        <v/>
      </c>
      <c r="C68" s="47">
        <f>IF($A68="","",IFERROR(COUNTIFS('Trade Log'!$Z$2:$Z$1001,$A$68,'Trade Log'!$M$2:$M$1001,"Win")/(COUNTIFS('Trade Log'!$Z$2:$Z$1001,$A$68,'Trade Log'!$M$2:$M$1001,"Win")+COUNTIFS('Trade Log'!$Z$2:$Z$1001,$A$68,'Trade Log'!$M$2:$M$1001,"Loss")),0))</f>
        <v/>
      </c>
      <c r="D68" s="48">
        <f>IF($A68="","",SUMIFS('Trade Log'!$K$2:$K$1001,'Trade Log'!$Z$2:$Z$1001,$A$68))</f>
        <v/>
      </c>
      <c r="E68" s="49">
        <f>IF($A68="","",IFERROR(AVERAGEIFS('Trade Log'!$L$2:$L$1001,'Trade Log'!$Z$2:$Z$1001,$A$68),0))</f>
        <v/>
      </c>
    </row>
    <row r="69">
      <c r="A69" s="45" t="inlineStr">
        <is>
          <t>Fri</t>
        </is>
      </c>
      <c r="B69" s="46">
        <f>IF($A69="","",COUNTIFS('Trade Log'!$Z$2:$Z$1001,$A$69,'Trade Log'!$M$2:$M$1001,"Win")+COUNTIFS('Trade Log'!$Z$2:$Z$1001,$A$69,'Trade Log'!$M$2:$M$1001,"Loss")+COUNTIFS('Trade Log'!$Z$2:$Z$1001,$A$69,'Trade Log'!$M$2:$M$1001,"Breakeven"))</f>
        <v/>
      </c>
      <c r="C69" s="47">
        <f>IF($A69="","",IFERROR(COUNTIFS('Trade Log'!$Z$2:$Z$1001,$A$69,'Trade Log'!$M$2:$M$1001,"Win")/(COUNTIFS('Trade Log'!$Z$2:$Z$1001,$A$69,'Trade Log'!$M$2:$M$1001,"Win")+COUNTIFS('Trade Log'!$Z$2:$Z$1001,$A$69,'Trade Log'!$M$2:$M$1001,"Loss")),0))</f>
        <v/>
      </c>
      <c r="D69" s="48">
        <f>IF($A69="","",SUMIFS('Trade Log'!$K$2:$K$1001,'Trade Log'!$Z$2:$Z$1001,$A$69))</f>
        <v/>
      </c>
      <c r="E69" s="49">
        <f>IF($A69="","",IFERROR(AVERAGEIFS('Trade Log'!$L$2:$L$1001,'Trade Log'!$Z$2:$Z$1001,$A$69),0))</f>
        <v/>
      </c>
    </row>
    <row r="70">
      <c r="A70" s="45" t="inlineStr">
        <is>
          <t>Sat</t>
        </is>
      </c>
      <c r="B70" s="46">
        <f>IF($A70="","",COUNTIFS('Trade Log'!$Z$2:$Z$1001,$A$70,'Trade Log'!$M$2:$M$1001,"Win")+COUNTIFS('Trade Log'!$Z$2:$Z$1001,$A$70,'Trade Log'!$M$2:$M$1001,"Loss")+COUNTIFS('Trade Log'!$Z$2:$Z$1001,$A$70,'Trade Log'!$M$2:$M$1001,"Breakeven"))</f>
        <v/>
      </c>
      <c r="C70" s="47">
        <f>IF($A70="","",IFERROR(COUNTIFS('Trade Log'!$Z$2:$Z$1001,$A$70,'Trade Log'!$M$2:$M$1001,"Win")/(COUNTIFS('Trade Log'!$Z$2:$Z$1001,$A$70,'Trade Log'!$M$2:$M$1001,"Win")+COUNTIFS('Trade Log'!$Z$2:$Z$1001,$A$70,'Trade Log'!$M$2:$M$1001,"Loss")),0))</f>
        <v/>
      </c>
      <c r="D70" s="48">
        <f>IF($A70="","",SUMIFS('Trade Log'!$K$2:$K$1001,'Trade Log'!$Z$2:$Z$1001,$A$70))</f>
        <v/>
      </c>
      <c r="E70" s="49">
        <f>IF($A70="","",IFERROR(AVERAGEIFS('Trade Log'!$L$2:$L$1001,'Trade Log'!$Z$2:$Z$1001,$A$70),0))</f>
        <v/>
      </c>
    </row>
    <row r="71">
      <c r="A71" s="45" t="inlineStr">
        <is>
          <t>Sun</t>
        </is>
      </c>
      <c r="B71" s="46">
        <f>IF($A71="","",COUNTIFS('Trade Log'!$Z$2:$Z$1001,$A$71,'Trade Log'!$M$2:$M$1001,"Win")+COUNTIFS('Trade Log'!$Z$2:$Z$1001,$A$71,'Trade Log'!$M$2:$M$1001,"Loss")+COUNTIFS('Trade Log'!$Z$2:$Z$1001,$A$71,'Trade Log'!$M$2:$M$1001,"Breakeven"))</f>
        <v/>
      </c>
      <c r="C71" s="47">
        <f>IF($A71="","",IFERROR(COUNTIFS('Trade Log'!$Z$2:$Z$1001,$A$71,'Trade Log'!$M$2:$M$1001,"Win")/(COUNTIFS('Trade Log'!$Z$2:$Z$1001,$A$71,'Trade Log'!$M$2:$M$1001,"Win")+COUNTIFS('Trade Log'!$Z$2:$Z$1001,$A$71,'Trade Log'!$M$2:$M$1001,"Loss")),0))</f>
        <v/>
      </c>
      <c r="D71" s="48">
        <f>IF($A71="","",SUMIFS('Trade Log'!$K$2:$K$1001,'Trade Log'!$Z$2:$Z$1001,$A$71))</f>
        <v/>
      </c>
      <c r="E71" s="49">
        <f>IF($A71="","",IFERROR(AVERAGEIFS('Trade Log'!$L$2:$L$1001,'Trade Log'!$Z$2:$Z$1001,$A$71),0))</f>
        <v/>
      </c>
    </row>
    <row r="73">
      <c r="A73" s="35" t="inlineStr">
        <is>
          <t>By month (12 months from your first trade)</t>
        </is>
      </c>
      <c r="B73" s="36" t="n"/>
      <c r="C73" s="36" t="n"/>
      <c r="D73" s="36" t="n"/>
      <c r="E73" s="36" t="n"/>
      <c r="F73" s="36" t="n"/>
    </row>
    <row r="74">
      <c r="A74" s="44" t="inlineStr">
        <is>
          <t>Month</t>
        </is>
      </c>
      <c r="B74" s="44" t="inlineStr">
        <is>
          <t>Trades</t>
        </is>
      </c>
      <c r="C74" s="44" t="inlineStr">
        <is>
          <t>Win rate</t>
        </is>
      </c>
      <c r="D74" s="44" t="inlineStr">
        <is>
          <t>Total P&amp;L</t>
        </is>
      </c>
      <c r="E74" s="44" t="inlineStr">
        <is>
          <t>Avg R</t>
        </is>
      </c>
    </row>
    <row r="75">
      <c r="A75" s="50">
        <f>IF(COUNT('Trade Log'!$A$2:$A$1001)=0,"",DATE(YEAR(MIN('Trade Log'!$A$2:$A$1001)),MONTH(MIN('Trade Log'!$A$2:$A$1001))+0,1))</f>
        <v/>
      </c>
      <c r="B75" s="46">
        <f>IF($A75="","",COUNTIFS('Trade Log'!$AA$2:$AA$1001,$A$75,'Trade Log'!$M$2:$M$1001,"Win")+COUNTIFS('Trade Log'!$AA$2:$AA$1001,$A$75,'Trade Log'!$M$2:$M$1001,"Loss")+COUNTIFS('Trade Log'!$AA$2:$AA$1001,$A$75,'Trade Log'!$M$2:$M$1001,"Breakeven"))</f>
        <v/>
      </c>
      <c r="C75" s="47">
        <f>IF($A75="","",IFERROR(COUNTIFS('Trade Log'!$AA$2:$AA$1001,$A$75,'Trade Log'!$M$2:$M$1001,"Win")/(COUNTIFS('Trade Log'!$AA$2:$AA$1001,$A$75,'Trade Log'!$M$2:$M$1001,"Win")+COUNTIFS('Trade Log'!$AA$2:$AA$1001,$A$75,'Trade Log'!$M$2:$M$1001,"Loss")),0))</f>
        <v/>
      </c>
      <c r="D75" s="48">
        <f>IF($A75="",0,SUMIFS('Trade Log'!$K$2:$K$1001,'Trade Log'!$AA$2:$AA$1001,$A$75))</f>
        <v/>
      </c>
      <c r="E75" s="49">
        <f>IF($A75="","",IFERROR(AVERAGEIFS('Trade Log'!$L$2:$L$1001,'Trade Log'!$AA$2:$AA$1001,$A$75),0))</f>
        <v/>
      </c>
    </row>
    <row r="76">
      <c r="A76" s="50">
        <f>IF(COUNT('Trade Log'!$A$2:$A$1001)=0,"",DATE(YEAR(MIN('Trade Log'!$A$2:$A$1001)),MONTH(MIN('Trade Log'!$A$2:$A$1001))+1,1))</f>
        <v/>
      </c>
      <c r="B76" s="46">
        <f>IF($A76="","",COUNTIFS('Trade Log'!$AA$2:$AA$1001,$A$76,'Trade Log'!$M$2:$M$1001,"Win")+COUNTIFS('Trade Log'!$AA$2:$AA$1001,$A$76,'Trade Log'!$M$2:$M$1001,"Loss")+COUNTIFS('Trade Log'!$AA$2:$AA$1001,$A$76,'Trade Log'!$M$2:$M$1001,"Breakeven"))</f>
        <v/>
      </c>
      <c r="C76" s="47">
        <f>IF($A76="","",IFERROR(COUNTIFS('Trade Log'!$AA$2:$AA$1001,$A$76,'Trade Log'!$M$2:$M$1001,"Win")/(COUNTIFS('Trade Log'!$AA$2:$AA$1001,$A$76,'Trade Log'!$M$2:$M$1001,"Win")+COUNTIFS('Trade Log'!$AA$2:$AA$1001,$A$76,'Trade Log'!$M$2:$M$1001,"Loss")),0))</f>
        <v/>
      </c>
      <c r="D76" s="48">
        <f>IF($A76="",0,SUMIFS('Trade Log'!$K$2:$K$1001,'Trade Log'!$AA$2:$AA$1001,$A$76))</f>
        <v/>
      </c>
      <c r="E76" s="49">
        <f>IF($A76="","",IFERROR(AVERAGEIFS('Trade Log'!$L$2:$L$1001,'Trade Log'!$AA$2:$AA$1001,$A$76),0))</f>
        <v/>
      </c>
    </row>
    <row r="77">
      <c r="A77" s="50">
        <f>IF(COUNT('Trade Log'!$A$2:$A$1001)=0,"",DATE(YEAR(MIN('Trade Log'!$A$2:$A$1001)),MONTH(MIN('Trade Log'!$A$2:$A$1001))+2,1))</f>
        <v/>
      </c>
      <c r="B77" s="46">
        <f>IF($A77="","",COUNTIFS('Trade Log'!$AA$2:$AA$1001,$A$77,'Trade Log'!$M$2:$M$1001,"Win")+COUNTIFS('Trade Log'!$AA$2:$AA$1001,$A$77,'Trade Log'!$M$2:$M$1001,"Loss")+COUNTIFS('Trade Log'!$AA$2:$AA$1001,$A$77,'Trade Log'!$M$2:$M$1001,"Breakeven"))</f>
        <v/>
      </c>
      <c r="C77" s="47">
        <f>IF($A77="","",IFERROR(COUNTIFS('Trade Log'!$AA$2:$AA$1001,$A$77,'Trade Log'!$M$2:$M$1001,"Win")/(COUNTIFS('Trade Log'!$AA$2:$AA$1001,$A$77,'Trade Log'!$M$2:$M$1001,"Win")+COUNTIFS('Trade Log'!$AA$2:$AA$1001,$A$77,'Trade Log'!$M$2:$M$1001,"Loss")),0))</f>
        <v/>
      </c>
      <c r="D77" s="48">
        <f>IF($A77="",0,SUMIFS('Trade Log'!$K$2:$K$1001,'Trade Log'!$AA$2:$AA$1001,$A$77))</f>
        <v/>
      </c>
      <c r="E77" s="49">
        <f>IF($A77="","",IFERROR(AVERAGEIFS('Trade Log'!$L$2:$L$1001,'Trade Log'!$AA$2:$AA$1001,$A$77),0))</f>
        <v/>
      </c>
    </row>
    <row r="78">
      <c r="A78" s="50">
        <f>IF(COUNT('Trade Log'!$A$2:$A$1001)=0,"",DATE(YEAR(MIN('Trade Log'!$A$2:$A$1001)),MONTH(MIN('Trade Log'!$A$2:$A$1001))+3,1))</f>
        <v/>
      </c>
      <c r="B78" s="46">
        <f>IF($A78="","",COUNTIFS('Trade Log'!$AA$2:$AA$1001,$A$78,'Trade Log'!$M$2:$M$1001,"Win")+COUNTIFS('Trade Log'!$AA$2:$AA$1001,$A$78,'Trade Log'!$M$2:$M$1001,"Loss")+COUNTIFS('Trade Log'!$AA$2:$AA$1001,$A$78,'Trade Log'!$M$2:$M$1001,"Breakeven"))</f>
        <v/>
      </c>
      <c r="C78" s="47">
        <f>IF($A78="","",IFERROR(COUNTIFS('Trade Log'!$AA$2:$AA$1001,$A$78,'Trade Log'!$M$2:$M$1001,"Win")/(COUNTIFS('Trade Log'!$AA$2:$AA$1001,$A$78,'Trade Log'!$M$2:$M$1001,"Win")+COUNTIFS('Trade Log'!$AA$2:$AA$1001,$A$78,'Trade Log'!$M$2:$M$1001,"Loss")),0))</f>
        <v/>
      </c>
      <c r="D78" s="48">
        <f>IF($A78="",0,SUMIFS('Trade Log'!$K$2:$K$1001,'Trade Log'!$AA$2:$AA$1001,$A$78))</f>
        <v/>
      </c>
      <c r="E78" s="49">
        <f>IF($A78="","",IFERROR(AVERAGEIFS('Trade Log'!$L$2:$L$1001,'Trade Log'!$AA$2:$AA$1001,$A$78),0))</f>
        <v/>
      </c>
    </row>
    <row r="79">
      <c r="A79" s="50">
        <f>IF(COUNT('Trade Log'!$A$2:$A$1001)=0,"",DATE(YEAR(MIN('Trade Log'!$A$2:$A$1001)),MONTH(MIN('Trade Log'!$A$2:$A$1001))+4,1))</f>
        <v/>
      </c>
      <c r="B79" s="46">
        <f>IF($A79="","",COUNTIFS('Trade Log'!$AA$2:$AA$1001,$A$79,'Trade Log'!$M$2:$M$1001,"Win")+COUNTIFS('Trade Log'!$AA$2:$AA$1001,$A$79,'Trade Log'!$M$2:$M$1001,"Loss")+COUNTIFS('Trade Log'!$AA$2:$AA$1001,$A$79,'Trade Log'!$M$2:$M$1001,"Breakeven"))</f>
        <v/>
      </c>
      <c r="C79" s="47">
        <f>IF($A79="","",IFERROR(COUNTIFS('Trade Log'!$AA$2:$AA$1001,$A$79,'Trade Log'!$M$2:$M$1001,"Win")/(COUNTIFS('Trade Log'!$AA$2:$AA$1001,$A$79,'Trade Log'!$M$2:$M$1001,"Win")+COUNTIFS('Trade Log'!$AA$2:$AA$1001,$A$79,'Trade Log'!$M$2:$M$1001,"Loss")),0))</f>
        <v/>
      </c>
      <c r="D79" s="48">
        <f>IF($A79="",0,SUMIFS('Trade Log'!$K$2:$K$1001,'Trade Log'!$AA$2:$AA$1001,$A$79))</f>
        <v/>
      </c>
      <c r="E79" s="49">
        <f>IF($A79="","",IFERROR(AVERAGEIFS('Trade Log'!$L$2:$L$1001,'Trade Log'!$AA$2:$AA$1001,$A$79),0))</f>
        <v/>
      </c>
    </row>
    <row r="80">
      <c r="A80" s="50">
        <f>IF(COUNT('Trade Log'!$A$2:$A$1001)=0,"",DATE(YEAR(MIN('Trade Log'!$A$2:$A$1001)),MONTH(MIN('Trade Log'!$A$2:$A$1001))+5,1))</f>
        <v/>
      </c>
      <c r="B80" s="46">
        <f>IF($A80="","",COUNTIFS('Trade Log'!$AA$2:$AA$1001,$A$80,'Trade Log'!$M$2:$M$1001,"Win")+COUNTIFS('Trade Log'!$AA$2:$AA$1001,$A$80,'Trade Log'!$M$2:$M$1001,"Loss")+COUNTIFS('Trade Log'!$AA$2:$AA$1001,$A$80,'Trade Log'!$M$2:$M$1001,"Breakeven"))</f>
        <v/>
      </c>
      <c r="C80" s="47">
        <f>IF($A80="","",IFERROR(COUNTIFS('Trade Log'!$AA$2:$AA$1001,$A$80,'Trade Log'!$M$2:$M$1001,"Win")/(COUNTIFS('Trade Log'!$AA$2:$AA$1001,$A$80,'Trade Log'!$M$2:$M$1001,"Win")+COUNTIFS('Trade Log'!$AA$2:$AA$1001,$A$80,'Trade Log'!$M$2:$M$1001,"Loss")),0))</f>
        <v/>
      </c>
      <c r="D80" s="48">
        <f>IF($A80="",0,SUMIFS('Trade Log'!$K$2:$K$1001,'Trade Log'!$AA$2:$AA$1001,$A$80))</f>
        <v/>
      </c>
      <c r="E80" s="49">
        <f>IF($A80="","",IFERROR(AVERAGEIFS('Trade Log'!$L$2:$L$1001,'Trade Log'!$AA$2:$AA$1001,$A$80),0))</f>
        <v/>
      </c>
    </row>
    <row r="81">
      <c r="A81" s="50">
        <f>IF(COUNT('Trade Log'!$A$2:$A$1001)=0,"",DATE(YEAR(MIN('Trade Log'!$A$2:$A$1001)),MONTH(MIN('Trade Log'!$A$2:$A$1001))+6,1))</f>
        <v/>
      </c>
      <c r="B81" s="46">
        <f>IF($A81="","",COUNTIFS('Trade Log'!$AA$2:$AA$1001,$A$81,'Trade Log'!$M$2:$M$1001,"Win")+COUNTIFS('Trade Log'!$AA$2:$AA$1001,$A$81,'Trade Log'!$M$2:$M$1001,"Loss")+COUNTIFS('Trade Log'!$AA$2:$AA$1001,$A$81,'Trade Log'!$M$2:$M$1001,"Breakeven"))</f>
        <v/>
      </c>
      <c r="C81" s="47">
        <f>IF($A81="","",IFERROR(COUNTIFS('Trade Log'!$AA$2:$AA$1001,$A$81,'Trade Log'!$M$2:$M$1001,"Win")/(COUNTIFS('Trade Log'!$AA$2:$AA$1001,$A$81,'Trade Log'!$M$2:$M$1001,"Win")+COUNTIFS('Trade Log'!$AA$2:$AA$1001,$A$81,'Trade Log'!$M$2:$M$1001,"Loss")),0))</f>
        <v/>
      </c>
      <c r="D81" s="48">
        <f>IF($A81="",0,SUMIFS('Trade Log'!$K$2:$K$1001,'Trade Log'!$AA$2:$AA$1001,$A$81))</f>
        <v/>
      </c>
      <c r="E81" s="49">
        <f>IF($A81="","",IFERROR(AVERAGEIFS('Trade Log'!$L$2:$L$1001,'Trade Log'!$AA$2:$AA$1001,$A$81),0))</f>
        <v/>
      </c>
    </row>
    <row r="82">
      <c r="A82" s="50">
        <f>IF(COUNT('Trade Log'!$A$2:$A$1001)=0,"",DATE(YEAR(MIN('Trade Log'!$A$2:$A$1001)),MONTH(MIN('Trade Log'!$A$2:$A$1001))+7,1))</f>
        <v/>
      </c>
      <c r="B82" s="46">
        <f>IF($A82="","",COUNTIFS('Trade Log'!$AA$2:$AA$1001,$A$82,'Trade Log'!$M$2:$M$1001,"Win")+COUNTIFS('Trade Log'!$AA$2:$AA$1001,$A$82,'Trade Log'!$M$2:$M$1001,"Loss")+COUNTIFS('Trade Log'!$AA$2:$AA$1001,$A$82,'Trade Log'!$M$2:$M$1001,"Breakeven"))</f>
        <v/>
      </c>
      <c r="C82" s="47">
        <f>IF($A82="","",IFERROR(COUNTIFS('Trade Log'!$AA$2:$AA$1001,$A$82,'Trade Log'!$M$2:$M$1001,"Win")/(COUNTIFS('Trade Log'!$AA$2:$AA$1001,$A$82,'Trade Log'!$M$2:$M$1001,"Win")+COUNTIFS('Trade Log'!$AA$2:$AA$1001,$A$82,'Trade Log'!$M$2:$M$1001,"Loss")),0))</f>
        <v/>
      </c>
      <c r="D82" s="48">
        <f>IF($A82="",0,SUMIFS('Trade Log'!$K$2:$K$1001,'Trade Log'!$AA$2:$AA$1001,$A$82))</f>
        <v/>
      </c>
      <c r="E82" s="49">
        <f>IF($A82="","",IFERROR(AVERAGEIFS('Trade Log'!$L$2:$L$1001,'Trade Log'!$AA$2:$AA$1001,$A$82),0))</f>
        <v/>
      </c>
    </row>
    <row r="83">
      <c r="A83" s="50">
        <f>IF(COUNT('Trade Log'!$A$2:$A$1001)=0,"",DATE(YEAR(MIN('Trade Log'!$A$2:$A$1001)),MONTH(MIN('Trade Log'!$A$2:$A$1001))+8,1))</f>
        <v/>
      </c>
      <c r="B83" s="46">
        <f>IF($A83="","",COUNTIFS('Trade Log'!$AA$2:$AA$1001,$A$83,'Trade Log'!$M$2:$M$1001,"Win")+COUNTIFS('Trade Log'!$AA$2:$AA$1001,$A$83,'Trade Log'!$M$2:$M$1001,"Loss")+COUNTIFS('Trade Log'!$AA$2:$AA$1001,$A$83,'Trade Log'!$M$2:$M$1001,"Breakeven"))</f>
        <v/>
      </c>
      <c r="C83" s="47">
        <f>IF($A83="","",IFERROR(COUNTIFS('Trade Log'!$AA$2:$AA$1001,$A$83,'Trade Log'!$M$2:$M$1001,"Win")/(COUNTIFS('Trade Log'!$AA$2:$AA$1001,$A$83,'Trade Log'!$M$2:$M$1001,"Win")+COUNTIFS('Trade Log'!$AA$2:$AA$1001,$A$83,'Trade Log'!$M$2:$M$1001,"Loss")),0))</f>
        <v/>
      </c>
      <c r="D83" s="48">
        <f>IF($A83="",0,SUMIFS('Trade Log'!$K$2:$K$1001,'Trade Log'!$AA$2:$AA$1001,$A$83))</f>
        <v/>
      </c>
      <c r="E83" s="49">
        <f>IF($A83="","",IFERROR(AVERAGEIFS('Trade Log'!$L$2:$L$1001,'Trade Log'!$AA$2:$AA$1001,$A$83),0))</f>
        <v/>
      </c>
    </row>
    <row r="84">
      <c r="A84" s="50">
        <f>IF(COUNT('Trade Log'!$A$2:$A$1001)=0,"",DATE(YEAR(MIN('Trade Log'!$A$2:$A$1001)),MONTH(MIN('Trade Log'!$A$2:$A$1001))+9,1))</f>
        <v/>
      </c>
      <c r="B84" s="46">
        <f>IF($A84="","",COUNTIFS('Trade Log'!$AA$2:$AA$1001,$A$84,'Trade Log'!$M$2:$M$1001,"Win")+COUNTIFS('Trade Log'!$AA$2:$AA$1001,$A$84,'Trade Log'!$M$2:$M$1001,"Loss")+COUNTIFS('Trade Log'!$AA$2:$AA$1001,$A$84,'Trade Log'!$M$2:$M$1001,"Breakeven"))</f>
        <v/>
      </c>
      <c r="C84" s="47">
        <f>IF($A84="","",IFERROR(COUNTIFS('Trade Log'!$AA$2:$AA$1001,$A$84,'Trade Log'!$M$2:$M$1001,"Win")/(COUNTIFS('Trade Log'!$AA$2:$AA$1001,$A$84,'Trade Log'!$M$2:$M$1001,"Win")+COUNTIFS('Trade Log'!$AA$2:$AA$1001,$A$84,'Trade Log'!$M$2:$M$1001,"Loss")),0))</f>
        <v/>
      </c>
      <c r="D84" s="48">
        <f>IF($A84="",0,SUMIFS('Trade Log'!$K$2:$K$1001,'Trade Log'!$AA$2:$AA$1001,$A$84))</f>
        <v/>
      </c>
      <c r="E84" s="49">
        <f>IF($A84="","",IFERROR(AVERAGEIFS('Trade Log'!$L$2:$L$1001,'Trade Log'!$AA$2:$AA$1001,$A$84),0))</f>
        <v/>
      </c>
    </row>
    <row r="85">
      <c r="A85" s="50">
        <f>IF(COUNT('Trade Log'!$A$2:$A$1001)=0,"",DATE(YEAR(MIN('Trade Log'!$A$2:$A$1001)),MONTH(MIN('Trade Log'!$A$2:$A$1001))+10,1))</f>
        <v/>
      </c>
      <c r="B85" s="46">
        <f>IF($A85="","",COUNTIFS('Trade Log'!$AA$2:$AA$1001,$A$85,'Trade Log'!$M$2:$M$1001,"Win")+COUNTIFS('Trade Log'!$AA$2:$AA$1001,$A$85,'Trade Log'!$M$2:$M$1001,"Loss")+COUNTIFS('Trade Log'!$AA$2:$AA$1001,$A$85,'Trade Log'!$M$2:$M$1001,"Breakeven"))</f>
        <v/>
      </c>
      <c r="C85" s="47">
        <f>IF($A85="","",IFERROR(COUNTIFS('Trade Log'!$AA$2:$AA$1001,$A$85,'Trade Log'!$M$2:$M$1001,"Win")/(COUNTIFS('Trade Log'!$AA$2:$AA$1001,$A$85,'Trade Log'!$M$2:$M$1001,"Win")+COUNTIFS('Trade Log'!$AA$2:$AA$1001,$A$85,'Trade Log'!$M$2:$M$1001,"Loss")),0))</f>
        <v/>
      </c>
      <c r="D85" s="48">
        <f>IF($A85="",0,SUMIFS('Trade Log'!$K$2:$K$1001,'Trade Log'!$AA$2:$AA$1001,$A$85))</f>
        <v/>
      </c>
      <c r="E85" s="49">
        <f>IF($A85="","",IFERROR(AVERAGEIFS('Trade Log'!$L$2:$L$1001,'Trade Log'!$AA$2:$AA$1001,$A$85),0))</f>
        <v/>
      </c>
    </row>
    <row r="86">
      <c r="A86" s="50">
        <f>IF(COUNT('Trade Log'!$A$2:$A$1001)=0,"",DATE(YEAR(MIN('Trade Log'!$A$2:$A$1001)),MONTH(MIN('Trade Log'!$A$2:$A$1001))+11,1))</f>
        <v/>
      </c>
      <c r="B86" s="46">
        <f>IF($A86="","",COUNTIFS('Trade Log'!$AA$2:$AA$1001,$A$86,'Trade Log'!$M$2:$M$1001,"Win")+COUNTIFS('Trade Log'!$AA$2:$AA$1001,$A$86,'Trade Log'!$M$2:$M$1001,"Loss")+COUNTIFS('Trade Log'!$AA$2:$AA$1001,$A$86,'Trade Log'!$M$2:$M$1001,"Breakeven"))</f>
        <v/>
      </c>
      <c r="C86" s="47">
        <f>IF($A86="","",IFERROR(COUNTIFS('Trade Log'!$AA$2:$AA$1001,$A$86,'Trade Log'!$M$2:$M$1001,"Win")/(COUNTIFS('Trade Log'!$AA$2:$AA$1001,$A$86,'Trade Log'!$M$2:$M$1001,"Win")+COUNTIFS('Trade Log'!$AA$2:$AA$1001,$A$86,'Trade Log'!$M$2:$M$1001,"Loss")),0))</f>
        <v/>
      </c>
      <c r="D86" s="48">
        <f>IF($A86="",0,SUMIFS('Trade Log'!$K$2:$K$1001,'Trade Log'!$AA$2:$AA$1001,$A$86))</f>
        <v/>
      </c>
      <c r="E86" s="49">
        <f>IF($A86="","",IFERROR(AVERAGEIFS('Trade Log'!$L$2:$L$1001,'Trade Log'!$AA$2:$AA$1001,$A$86),0))</f>
        <v/>
      </c>
    </row>
  </sheetData>
  <pageMargins left="0.75" right="0.75" top="1" bottom="1" header="0.5" footer="0.5"/>
  <headerFooter>
    <oddHeader/>
    <oddFooter>&amp;LKaizen Trading Journal&amp;Rkaizenlabs.co.uk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51D85"/>
    <outlinePr summaryBelow="1" summaryRight="1"/>
    <pageSetUpPr/>
  </sheetPr>
  <dimension ref="A1:G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44" customWidth="1" min="3" max="3"/>
    <col width="36" customWidth="1" min="4" max="4"/>
    <col width="36" customWidth="1" min="5" max="5"/>
    <col width="16" customWidth="1" min="6" max="6"/>
    <col width="14" customWidth="1" min="7" max="7"/>
  </cols>
  <sheetData>
    <row r="1" ht="42" customHeight="1">
      <c r="A1" s="33" t="inlineStr">
        <is>
          <t>Your Playbook</t>
        </is>
      </c>
      <c r="B1" s="1" t="n"/>
      <c r="C1" s="1" t="n"/>
      <c r="D1" s="1" t="n"/>
      <c r="E1" s="1" t="n"/>
      <c r="F1" s="1" t="n"/>
      <c r="G1" s="1" t="n"/>
    </row>
    <row r="2">
      <c r="A2" s="34" t="inlineStr">
        <is>
          <t>List each setup you trade once. The Setup column on the Trade Log picks from this list. Up to 20 setups.</t>
        </is>
      </c>
    </row>
    <row r="4">
      <c r="A4" s="51" t="inlineStr">
        <is>
          <t>Setup Name</t>
        </is>
      </c>
      <c r="B4" s="51" t="inlineStr">
        <is>
          <t>Market / Timeframe</t>
        </is>
      </c>
      <c r="C4" s="51" t="inlineStr">
        <is>
          <t>Entry Rules (checklist)</t>
        </is>
      </c>
      <c r="D4" s="51" t="inlineStr">
        <is>
          <t>Invalidation (don't take it if…)</t>
        </is>
      </c>
      <c r="E4" s="51" t="inlineStr">
        <is>
          <t>Exit Rules</t>
        </is>
      </c>
      <c r="F4" s="51" t="inlineStr">
        <is>
          <t>Max Risk per Trade</t>
        </is>
      </c>
      <c r="G4" s="51" t="inlineStr">
        <is>
          <t>Min Reward:Risk</t>
        </is>
      </c>
    </row>
    <row r="5" ht="52" customHeight="1">
      <c r="A5" s="23" t="inlineStr">
        <is>
          <t>Opening Range Breakout</t>
        </is>
      </c>
      <c r="B5" s="23" t="inlineStr">
        <is>
          <t>NQ / 5-min</t>
        </is>
      </c>
      <c r="C5" s="23" t="inlineStr">
        <is>
          <t>1. Price breaks the first 15-min range
2. Volume above average
3. Above VWAP for longs</t>
        </is>
      </c>
      <c r="D5" s="23" t="inlineStr">
        <is>
          <t>Major news within 10 minutes; range wider than 1.5x average</t>
        </is>
      </c>
      <c r="E5" s="23" t="inlineStr">
        <is>
          <t>Stop at the other side of the range; target 2R; trail after 1R</t>
        </is>
      </c>
      <c r="F5" s="23" t="inlineStr">
        <is>
          <t>1% of account</t>
        </is>
      </c>
      <c r="G5" s="23" t="inlineStr">
        <is>
          <t>2:1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1" t="n"/>
      <c r="B7" s="21" t="n"/>
      <c r="C7" s="21" t="n"/>
      <c r="D7" s="21" t="n"/>
      <c r="E7" s="21" t="n"/>
      <c r="F7" s="21" t="n"/>
      <c r="G7" s="21" t="n"/>
    </row>
    <row r="8">
      <c r="A8" s="21" t="n"/>
      <c r="B8" s="21" t="n"/>
      <c r="C8" s="21" t="n"/>
      <c r="D8" s="21" t="n"/>
      <c r="E8" s="21" t="n"/>
      <c r="F8" s="21" t="n"/>
      <c r="G8" s="21" t="n"/>
    </row>
    <row r="9">
      <c r="A9" s="21" t="n"/>
      <c r="B9" s="21" t="n"/>
      <c r="C9" s="21" t="n"/>
      <c r="D9" s="21" t="n"/>
      <c r="E9" s="21" t="n"/>
      <c r="F9" s="21" t="n"/>
      <c r="G9" s="21" t="n"/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1" t="n"/>
      <c r="B11" s="21" t="n"/>
      <c r="C11" s="21" t="n"/>
      <c r="D11" s="21" t="n"/>
      <c r="E11" s="21" t="n"/>
      <c r="F11" s="21" t="n"/>
      <c r="G11" s="21" t="n"/>
    </row>
    <row r="12">
      <c r="A12" s="21" t="n"/>
      <c r="B12" s="21" t="n"/>
      <c r="C12" s="21" t="n"/>
      <c r="D12" s="21" t="n"/>
      <c r="E12" s="21" t="n"/>
      <c r="F12" s="21" t="n"/>
      <c r="G12" s="21" t="n"/>
    </row>
    <row r="13">
      <c r="A13" s="21" t="n"/>
      <c r="B13" s="21" t="n"/>
      <c r="C13" s="21" t="n"/>
      <c r="D13" s="21" t="n"/>
      <c r="E13" s="21" t="n"/>
      <c r="F13" s="21" t="n"/>
      <c r="G13" s="21" t="n"/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1" t="n"/>
      <c r="B15" s="21" t="n"/>
      <c r="C15" s="21" t="n"/>
      <c r="D15" s="21" t="n"/>
      <c r="E15" s="21" t="n"/>
      <c r="F15" s="21" t="n"/>
      <c r="G15" s="21" t="n"/>
    </row>
    <row r="16">
      <c r="A16" s="21" t="n"/>
      <c r="B16" s="21" t="n"/>
      <c r="C16" s="21" t="n"/>
      <c r="D16" s="21" t="n"/>
      <c r="E16" s="21" t="n"/>
      <c r="F16" s="21" t="n"/>
      <c r="G16" s="21" t="n"/>
    </row>
    <row r="17">
      <c r="A17" s="21" t="n"/>
      <c r="B17" s="21" t="n"/>
      <c r="C17" s="21" t="n"/>
      <c r="D17" s="21" t="n"/>
      <c r="E17" s="21" t="n"/>
      <c r="F17" s="21" t="n"/>
      <c r="G17" s="21" t="n"/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1" t="n"/>
      <c r="B19" s="21" t="n"/>
      <c r="C19" s="21" t="n"/>
      <c r="D19" s="21" t="n"/>
      <c r="E19" s="21" t="n"/>
      <c r="F19" s="21" t="n"/>
      <c r="G19" s="21" t="n"/>
    </row>
    <row r="20">
      <c r="A20" s="21" t="n"/>
      <c r="B20" s="21" t="n"/>
      <c r="C20" s="21" t="n"/>
      <c r="D20" s="21" t="n"/>
      <c r="E20" s="21" t="n"/>
      <c r="F20" s="21" t="n"/>
      <c r="G20" s="21" t="n"/>
    </row>
    <row r="21">
      <c r="A21" s="21" t="n"/>
      <c r="B21" s="21" t="n"/>
      <c r="C21" s="21" t="n"/>
      <c r="D21" s="21" t="n"/>
      <c r="E21" s="21" t="n"/>
      <c r="F21" s="21" t="n"/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1" t="n"/>
      <c r="B23" s="21" t="n"/>
      <c r="C23" s="21" t="n"/>
      <c r="D23" s="21" t="n"/>
      <c r="E23" s="21" t="n"/>
      <c r="F23" s="21" t="n"/>
      <c r="G23" s="21" t="n"/>
    </row>
    <row r="24">
      <c r="A24" s="21" t="n"/>
      <c r="B24" s="21" t="n"/>
      <c r="C24" s="21" t="n"/>
      <c r="D24" s="21" t="n"/>
      <c r="E24" s="21" t="n"/>
      <c r="F24" s="21" t="n"/>
      <c r="G24" s="21" t="n"/>
    </row>
  </sheetData>
  <pageMargins left="0.75" right="0.75" top="1" bottom="1" header="0.5" footer="0.5"/>
  <headerFooter>
    <oddHeader/>
    <oddFooter>&amp;LKaizen Trading Journal&amp;Rkaizenlabs.co.uk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51D85"/>
    <outlinePr summaryBelow="1" summaryRight="1"/>
    <pageSetUpPr/>
  </sheetPr>
  <dimension ref="A1:H5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9" customWidth="1" min="2" max="2"/>
    <col width="10" customWidth="1" min="3" max="3"/>
    <col width="12" customWidth="1" min="4" max="4"/>
    <col width="10" customWidth="1" min="5" max="5"/>
    <col width="36" customWidth="1" min="6" max="6"/>
    <col width="36" customWidth="1" min="7" max="7"/>
    <col width="36" customWidth="1" min="8" max="8"/>
  </cols>
  <sheetData>
    <row r="1" ht="42" customHeight="1">
      <c r="A1" s="33" t="inlineStr">
        <is>
          <t>Weekly Review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34" t="inlineStr">
        <is>
          <t>Weeks fill in automatically from your first trade. Spend 30 minutes each weekend on the three questions.</t>
        </is>
      </c>
    </row>
    <row r="4">
      <c r="A4" s="52" t="inlineStr">
        <is>
          <t>Week starting</t>
        </is>
      </c>
      <c r="B4" s="52" t="inlineStr">
        <is>
          <t>Trades</t>
        </is>
      </c>
      <c r="C4" s="52" t="inlineStr">
        <is>
          <t>Win rate</t>
        </is>
      </c>
      <c r="D4" s="52" t="inlineStr">
        <is>
          <t>P&amp;L ($)</t>
        </is>
      </c>
      <c r="E4" s="52" t="inlineStr">
        <is>
          <t>Rule breaks</t>
        </is>
      </c>
      <c r="F4" s="52" t="inlineStr">
        <is>
          <t>What went well?</t>
        </is>
      </c>
      <c r="G4" s="52" t="inlineStr">
        <is>
          <t>Biggest mistake / lesson</t>
        </is>
      </c>
      <c r="H4" s="52" t="inlineStr">
        <is>
          <t>One focus for next week</t>
        </is>
      </c>
    </row>
    <row r="5">
      <c r="A5" s="53">
        <f>IF(COUNT('Trade Log'!$A$2:$A$1001)=0,"",MIN('Trade Log'!$A$2:$A$1001)-WEEKDAY(MIN('Trade Log'!$A$2:$A$1001),2)+1)</f>
        <v/>
      </c>
      <c r="B5" s="20">
        <f>IF($A5="","",COUNTIFS('Trade Log'!$A$2:$A$1001,"&gt;="&amp;$A5,'Trade Log'!$A$2:$A$1001,"&lt;"&amp;$A5+7,'Trade Log'!$M$2:$M$1001,"Win")+COUNTIFS('Trade Log'!$A$2:$A$1001,"&gt;="&amp;$A5,'Trade Log'!$A$2:$A$1001,"&lt;"&amp;$A5+7,'Trade Log'!$M$2:$M$1001,"Loss")+COUNTIFS('Trade Log'!$A$2:$A$1001,"&gt;="&amp;$A5,'Trade Log'!$A$2:$A$1001,"&lt;"&amp;$A5+7,'Trade Log'!$M$2:$M$1001,"Breakeven"))</f>
        <v/>
      </c>
      <c r="C5" s="54">
        <f>IF($A5="","",IFERROR(COUNTIFS('Trade Log'!$A$2:$A$1001,"&gt;="&amp;$A5,'Trade Log'!$A$2:$A$1001,"&lt;"&amp;$A5+7,'Trade Log'!$M$2:$M$1001,"Win")/(COUNTIFS('Trade Log'!$A$2:$A$1001,"&gt;="&amp;$A5,'Trade Log'!$A$2:$A$1001,"&lt;"&amp;$A5+7,'Trade Log'!$M$2:$M$1001,"Win")+COUNTIFS('Trade Log'!$A$2:$A$1001,"&gt;="&amp;$A5,'Trade Log'!$A$2:$A$1001,"&lt;"&amp;$A5+7,'Trade Log'!$M$2:$M$1001,"Loss")),0))</f>
        <v/>
      </c>
      <c r="D5" s="25">
        <f>IF($A5="","",SUMIFS('Trade Log'!$K$2:$K$1001,'Trade Log'!$A$2:$A$1001,"&gt;="&amp;$A5,'Trade Log'!$A$2:$A$1001,"&lt;"&amp;$A5+7))</f>
        <v/>
      </c>
      <c r="E5" s="20">
        <f>IF($A5="","",COUNTIFS('Trade Log'!$A$2:$A$1001,"&gt;="&amp;$A5,'Trade Log'!$A$2:$A$1001,"&lt;"&amp;$A5+7,'Trade Log'!$P$2:$P$1001,"No"))</f>
        <v/>
      </c>
      <c r="F5" s="21" t="n"/>
      <c r="G5" s="21" t="n"/>
      <c r="H5" s="21" t="n"/>
    </row>
    <row r="6">
      <c r="A6" s="53">
        <f>IF(A5="","",A5+7)</f>
        <v/>
      </c>
      <c r="B6" s="20">
        <f>IF($A6="","",COUNTIFS('Trade Log'!$A$2:$A$1001,"&gt;="&amp;$A6,'Trade Log'!$A$2:$A$1001,"&lt;"&amp;$A6+7,'Trade Log'!$M$2:$M$1001,"Win")+COUNTIFS('Trade Log'!$A$2:$A$1001,"&gt;="&amp;$A6,'Trade Log'!$A$2:$A$1001,"&lt;"&amp;$A6+7,'Trade Log'!$M$2:$M$1001,"Loss")+COUNTIFS('Trade Log'!$A$2:$A$1001,"&gt;="&amp;$A6,'Trade Log'!$A$2:$A$1001,"&lt;"&amp;$A6+7,'Trade Log'!$M$2:$M$1001,"Breakeven"))</f>
        <v/>
      </c>
      <c r="C6" s="54">
        <f>IF($A6="","",IFERROR(COUNTIFS('Trade Log'!$A$2:$A$1001,"&gt;="&amp;$A6,'Trade Log'!$A$2:$A$1001,"&lt;"&amp;$A6+7,'Trade Log'!$M$2:$M$1001,"Win")/(COUNTIFS('Trade Log'!$A$2:$A$1001,"&gt;="&amp;$A6,'Trade Log'!$A$2:$A$1001,"&lt;"&amp;$A6+7,'Trade Log'!$M$2:$M$1001,"Win")+COUNTIFS('Trade Log'!$A$2:$A$1001,"&gt;="&amp;$A6,'Trade Log'!$A$2:$A$1001,"&lt;"&amp;$A6+7,'Trade Log'!$M$2:$M$1001,"Loss")),0))</f>
        <v/>
      </c>
      <c r="D6" s="25">
        <f>IF($A6="","",SUMIFS('Trade Log'!$K$2:$K$1001,'Trade Log'!$A$2:$A$1001,"&gt;="&amp;$A6,'Trade Log'!$A$2:$A$1001,"&lt;"&amp;$A6+7))</f>
        <v/>
      </c>
      <c r="E6" s="20">
        <f>IF($A6="","",COUNTIFS('Trade Log'!$A$2:$A$1001,"&gt;="&amp;$A6,'Trade Log'!$A$2:$A$1001,"&lt;"&amp;$A6+7,'Trade Log'!$P$2:$P$1001,"No"))</f>
        <v/>
      </c>
      <c r="F6" s="21" t="n"/>
      <c r="G6" s="21" t="n"/>
      <c r="H6" s="21" t="n"/>
    </row>
    <row r="7">
      <c r="A7" s="53">
        <f>IF(A6="","",A6+7)</f>
        <v/>
      </c>
      <c r="B7" s="20">
        <f>IF($A7="","",COUNTIFS('Trade Log'!$A$2:$A$1001,"&gt;="&amp;$A7,'Trade Log'!$A$2:$A$1001,"&lt;"&amp;$A7+7,'Trade Log'!$M$2:$M$1001,"Win")+COUNTIFS('Trade Log'!$A$2:$A$1001,"&gt;="&amp;$A7,'Trade Log'!$A$2:$A$1001,"&lt;"&amp;$A7+7,'Trade Log'!$M$2:$M$1001,"Loss")+COUNTIFS('Trade Log'!$A$2:$A$1001,"&gt;="&amp;$A7,'Trade Log'!$A$2:$A$1001,"&lt;"&amp;$A7+7,'Trade Log'!$M$2:$M$1001,"Breakeven"))</f>
        <v/>
      </c>
      <c r="C7" s="54">
        <f>IF($A7="","",IFERROR(COUNTIFS('Trade Log'!$A$2:$A$1001,"&gt;="&amp;$A7,'Trade Log'!$A$2:$A$1001,"&lt;"&amp;$A7+7,'Trade Log'!$M$2:$M$1001,"Win")/(COUNTIFS('Trade Log'!$A$2:$A$1001,"&gt;="&amp;$A7,'Trade Log'!$A$2:$A$1001,"&lt;"&amp;$A7+7,'Trade Log'!$M$2:$M$1001,"Win")+COUNTIFS('Trade Log'!$A$2:$A$1001,"&gt;="&amp;$A7,'Trade Log'!$A$2:$A$1001,"&lt;"&amp;$A7+7,'Trade Log'!$M$2:$M$1001,"Loss")),0))</f>
        <v/>
      </c>
      <c r="D7" s="25">
        <f>IF($A7="","",SUMIFS('Trade Log'!$K$2:$K$1001,'Trade Log'!$A$2:$A$1001,"&gt;="&amp;$A7,'Trade Log'!$A$2:$A$1001,"&lt;"&amp;$A7+7))</f>
        <v/>
      </c>
      <c r="E7" s="20">
        <f>IF($A7="","",COUNTIFS('Trade Log'!$A$2:$A$1001,"&gt;="&amp;$A7,'Trade Log'!$A$2:$A$1001,"&lt;"&amp;$A7+7,'Trade Log'!$P$2:$P$1001,"No"))</f>
        <v/>
      </c>
      <c r="F7" s="21" t="n"/>
      <c r="G7" s="21" t="n"/>
      <c r="H7" s="21" t="n"/>
    </row>
    <row r="8">
      <c r="A8" s="53">
        <f>IF(A7="","",A7+7)</f>
        <v/>
      </c>
      <c r="B8" s="20">
        <f>IF($A8="","",COUNTIFS('Trade Log'!$A$2:$A$1001,"&gt;="&amp;$A8,'Trade Log'!$A$2:$A$1001,"&lt;"&amp;$A8+7,'Trade Log'!$M$2:$M$1001,"Win")+COUNTIFS('Trade Log'!$A$2:$A$1001,"&gt;="&amp;$A8,'Trade Log'!$A$2:$A$1001,"&lt;"&amp;$A8+7,'Trade Log'!$M$2:$M$1001,"Loss")+COUNTIFS('Trade Log'!$A$2:$A$1001,"&gt;="&amp;$A8,'Trade Log'!$A$2:$A$1001,"&lt;"&amp;$A8+7,'Trade Log'!$M$2:$M$1001,"Breakeven"))</f>
        <v/>
      </c>
      <c r="C8" s="54">
        <f>IF($A8="","",IFERROR(COUNTIFS('Trade Log'!$A$2:$A$1001,"&gt;="&amp;$A8,'Trade Log'!$A$2:$A$1001,"&lt;"&amp;$A8+7,'Trade Log'!$M$2:$M$1001,"Win")/(COUNTIFS('Trade Log'!$A$2:$A$1001,"&gt;="&amp;$A8,'Trade Log'!$A$2:$A$1001,"&lt;"&amp;$A8+7,'Trade Log'!$M$2:$M$1001,"Win")+COUNTIFS('Trade Log'!$A$2:$A$1001,"&gt;="&amp;$A8,'Trade Log'!$A$2:$A$1001,"&lt;"&amp;$A8+7,'Trade Log'!$M$2:$M$1001,"Loss")),0))</f>
        <v/>
      </c>
      <c r="D8" s="25">
        <f>IF($A8="","",SUMIFS('Trade Log'!$K$2:$K$1001,'Trade Log'!$A$2:$A$1001,"&gt;="&amp;$A8,'Trade Log'!$A$2:$A$1001,"&lt;"&amp;$A8+7))</f>
        <v/>
      </c>
      <c r="E8" s="20">
        <f>IF($A8="","",COUNTIFS('Trade Log'!$A$2:$A$1001,"&gt;="&amp;$A8,'Trade Log'!$A$2:$A$1001,"&lt;"&amp;$A8+7,'Trade Log'!$P$2:$P$1001,"No"))</f>
        <v/>
      </c>
      <c r="F8" s="21" t="n"/>
      <c r="G8" s="21" t="n"/>
      <c r="H8" s="21" t="n"/>
    </row>
    <row r="9">
      <c r="A9" s="53">
        <f>IF(A8="","",A8+7)</f>
        <v/>
      </c>
      <c r="B9" s="20">
        <f>IF($A9="","",COUNTIFS('Trade Log'!$A$2:$A$1001,"&gt;="&amp;$A9,'Trade Log'!$A$2:$A$1001,"&lt;"&amp;$A9+7,'Trade Log'!$M$2:$M$1001,"Win")+COUNTIFS('Trade Log'!$A$2:$A$1001,"&gt;="&amp;$A9,'Trade Log'!$A$2:$A$1001,"&lt;"&amp;$A9+7,'Trade Log'!$M$2:$M$1001,"Loss")+COUNTIFS('Trade Log'!$A$2:$A$1001,"&gt;="&amp;$A9,'Trade Log'!$A$2:$A$1001,"&lt;"&amp;$A9+7,'Trade Log'!$M$2:$M$1001,"Breakeven"))</f>
        <v/>
      </c>
      <c r="C9" s="54">
        <f>IF($A9="","",IFERROR(COUNTIFS('Trade Log'!$A$2:$A$1001,"&gt;="&amp;$A9,'Trade Log'!$A$2:$A$1001,"&lt;"&amp;$A9+7,'Trade Log'!$M$2:$M$1001,"Win")/(COUNTIFS('Trade Log'!$A$2:$A$1001,"&gt;="&amp;$A9,'Trade Log'!$A$2:$A$1001,"&lt;"&amp;$A9+7,'Trade Log'!$M$2:$M$1001,"Win")+COUNTIFS('Trade Log'!$A$2:$A$1001,"&gt;="&amp;$A9,'Trade Log'!$A$2:$A$1001,"&lt;"&amp;$A9+7,'Trade Log'!$M$2:$M$1001,"Loss")),0))</f>
        <v/>
      </c>
      <c r="D9" s="25">
        <f>IF($A9="","",SUMIFS('Trade Log'!$K$2:$K$1001,'Trade Log'!$A$2:$A$1001,"&gt;="&amp;$A9,'Trade Log'!$A$2:$A$1001,"&lt;"&amp;$A9+7))</f>
        <v/>
      </c>
      <c r="E9" s="20">
        <f>IF($A9="","",COUNTIFS('Trade Log'!$A$2:$A$1001,"&gt;="&amp;$A9,'Trade Log'!$A$2:$A$1001,"&lt;"&amp;$A9+7,'Trade Log'!$P$2:$P$1001,"No"))</f>
        <v/>
      </c>
      <c r="F9" s="21" t="n"/>
      <c r="G9" s="21" t="n"/>
      <c r="H9" s="21" t="n"/>
    </row>
    <row r="10">
      <c r="A10" s="53">
        <f>IF(A9="","",A9+7)</f>
        <v/>
      </c>
      <c r="B10" s="20">
        <f>IF($A10="","",COUNTIFS('Trade Log'!$A$2:$A$1001,"&gt;="&amp;$A10,'Trade Log'!$A$2:$A$1001,"&lt;"&amp;$A10+7,'Trade Log'!$M$2:$M$1001,"Win")+COUNTIFS('Trade Log'!$A$2:$A$1001,"&gt;="&amp;$A10,'Trade Log'!$A$2:$A$1001,"&lt;"&amp;$A10+7,'Trade Log'!$M$2:$M$1001,"Loss")+COUNTIFS('Trade Log'!$A$2:$A$1001,"&gt;="&amp;$A10,'Trade Log'!$A$2:$A$1001,"&lt;"&amp;$A10+7,'Trade Log'!$M$2:$M$1001,"Breakeven"))</f>
        <v/>
      </c>
      <c r="C10" s="54">
        <f>IF($A10="","",IFERROR(COUNTIFS('Trade Log'!$A$2:$A$1001,"&gt;="&amp;$A10,'Trade Log'!$A$2:$A$1001,"&lt;"&amp;$A10+7,'Trade Log'!$M$2:$M$1001,"Win")/(COUNTIFS('Trade Log'!$A$2:$A$1001,"&gt;="&amp;$A10,'Trade Log'!$A$2:$A$1001,"&lt;"&amp;$A10+7,'Trade Log'!$M$2:$M$1001,"Win")+COUNTIFS('Trade Log'!$A$2:$A$1001,"&gt;="&amp;$A10,'Trade Log'!$A$2:$A$1001,"&lt;"&amp;$A10+7,'Trade Log'!$M$2:$M$1001,"Loss")),0))</f>
        <v/>
      </c>
      <c r="D10" s="25">
        <f>IF($A10="","",SUMIFS('Trade Log'!$K$2:$K$1001,'Trade Log'!$A$2:$A$1001,"&gt;="&amp;$A10,'Trade Log'!$A$2:$A$1001,"&lt;"&amp;$A10+7))</f>
        <v/>
      </c>
      <c r="E10" s="20">
        <f>IF($A10="","",COUNTIFS('Trade Log'!$A$2:$A$1001,"&gt;="&amp;$A10,'Trade Log'!$A$2:$A$1001,"&lt;"&amp;$A10+7,'Trade Log'!$P$2:$P$1001,"No"))</f>
        <v/>
      </c>
      <c r="F10" s="21" t="n"/>
      <c r="G10" s="21" t="n"/>
      <c r="H10" s="21" t="n"/>
    </row>
    <row r="11">
      <c r="A11" s="53">
        <f>IF(A10="","",A10+7)</f>
        <v/>
      </c>
      <c r="B11" s="20">
        <f>IF($A11="","",COUNTIFS('Trade Log'!$A$2:$A$1001,"&gt;="&amp;$A11,'Trade Log'!$A$2:$A$1001,"&lt;"&amp;$A11+7,'Trade Log'!$M$2:$M$1001,"Win")+COUNTIFS('Trade Log'!$A$2:$A$1001,"&gt;="&amp;$A11,'Trade Log'!$A$2:$A$1001,"&lt;"&amp;$A11+7,'Trade Log'!$M$2:$M$1001,"Loss")+COUNTIFS('Trade Log'!$A$2:$A$1001,"&gt;="&amp;$A11,'Trade Log'!$A$2:$A$1001,"&lt;"&amp;$A11+7,'Trade Log'!$M$2:$M$1001,"Breakeven"))</f>
        <v/>
      </c>
      <c r="C11" s="54">
        <f>IF($A11="","",IFERROR(COUNTIFS('Trade Log'!$A$2:$A$1001,"&gt;="&amp;$A11,'Trade Log'!$A$2:$A$1001,"&lt;"&amp;$A11+7,'Trade Log'!$M$2:$M$1001,"Win")/(COUNTIFS('Trade Log'!$A$2:$A$1001,"&gt;="&amp;$A11,'Trade Log'!$A$2:$A$1001,"&lt;"&amp;$A11+7,'Trade Log'!$M$2:$M$1001,"Win")+COUNTIFS('Trade Log'!$A$2:$A$1001,"&gt;="&amp;$A11,'Trade Log'!$A$2:$A$1001,"&lt;"&amp;$A11+7,'Trade Log'!$M$2:$M$1001,"Loss")),0))</f>
        <v/>
      </c>
      <c r="D11" s="25">
        <f>IF($A11="","",SUMIFS('Trade Log'!$K$2:$K$1001,'Trade Log'!$A$2:$A$1001,"&gt;="&amp;$A11,'Trade Log'!$A$2:$A$1001,"&lt;"&amp;$A11+7))</f>
        <v/>
      </c>
      <c r="E11" s="20">
        <f>IF($A11="","",COUNTIFS('Trade Log'!$A$2:$A$1001,"&gt;="&amp;$A11,'Trade Log'!$A$2:$A$1001,"&lt;"&amp;$A11+7,'Trade Log'!$P$2:$P$1001,"No"))</f>
        <v/>
      </c>
      <c r="F11" s="21" t="n"/>
      <c r="G11" s="21" t="n"/>
      <c r="H11" s="21" t="n"/>
    </row>
    <row r="12">
      <c r="A12" s="53">
        <f>IF(A11="","",A11+7)</f>
        <v/>
      </c>
      <c r="B12" s="20">
        <f>IF($A12="","",COUNTIFS('Trade Log'!$A$2:$A$1001,"&gt;="&amp;$A12,'Trade Log'!$A$2:$A$1001,"&lt;"&amp;$A12+7,'Trade Log'!$M$2:$M$1001,"Win")+COUNTIFS('Trade Log'!$A$2:$A$1001,"&gt;="&amp;$A12,'Trade Log'!$A$2:$A$1001,"&lt;"&amp;$A12+7,'Trade Log'!$M$2:$M$1001,"Loss")+COUNTIFS('Trade Log'!$A$2:$A$1001,"&gt;="&amp;$A12,'Trade Log'!$A$2:$A$1001,"&lt;"&amp;$A12+7,'Trade Log'!$M$2:$M$1001,"Breakeven"))</f>
        <v/>
      </c>
      <c r="C12" s="54">
        <f>IF($A12="","",IFERROR(COUNTIFS('Trade Log'!$A$2:$A$1001,"&gt;="&amp;$A12,'Trade Log'!$A$2:$A$1001,"&lt;"&amp;$A12+7,'Trade Log'!$M$2:$M$1001,"Win")/(COUNTIFS('Trade Log'!$A$2:$A$1001,"&gt;="&amp;$A12,'Trade Log'!$A$2:$A$1001,"&lt;"&amp;$A12+7,'Trade Log'!$M$2:$M$1001,"Win")+COUNTIFS('Trade Log'!$A$2:$A$1001,"&gt;="&amp;$A12,'Trade Log'!$A$2:$A$1001,"&lt;"&amp;$A12+7,'Trade Log'!$M$2:$M$1001,"Loss")),0))</f>
        <v/>
      </c>
      <c r="D12" s="25">
        <f>IF($A12="","",SUMIFS('Trade Log'!$K$2:$K$1001,'Trade Log'!$A$2:$A$1001,"&gt;="&amp;$A12,'Trade Log'!$A$2:$A$1001,"&lt;"&amp;$A12+7))</f>
        <v/>
      </c>
      <c r="E12" s="20">
        <f>IF($A12="","",COUNTIFS('Trade Log'!$A$2:$A$1001,"&gt;="&amp;$A12,'Trade Log'!$A$2:$A$1001,"&lt;"&amp;$A12+7,'Trade Log'!$P$2:$P$1001,"No"))</f>
        <v/>
      </c>
      <c r="F12" s="21" t="n"/>
      <c r="G12" s="21" t="n"/>
      <c r="H12" s="21" t="n"/>
    </row>
    <row r="13">
      <c r="A13" s="53">
        <f>IF(A12="","",A12+7)</f>
        <v/>
      </c>
      <c r="B13" s="20">
        <f>IF($A13="","",COUNTIFS('Trade Log'!$A$2:$A$1001,"&gt;="&amp;$A13,'Trade Log'!$A$2:$A$1001,"&lt;"&amp;$A13+7,'Trade Log'!$M$2:$M$1001,"Win")+COUNTIFS('Trade Log'!$A$2:$A$1001,"&gt;="&amp;$A13,'Trade Log'!$A$2:$A$1001,"&lt;"&amp;$A13+7,'Trade Log'!$M$2:$M$1001,"Loss")+COUNTIFS('Trade Log'!$A$2:$A$1001,"&gt;="&amp;$A13,'Trade Log'!$A$2:$A$1001,"&lt;"&amp;$A13+7,'Trade Log'!$M$2:$M$1001,"Breakeven"))</f>
        <v/>
      </c>
      <c r="C13" s="54">
        <f>IF($A13="","",IFERROR(COUNTIFS('Trade Log'!$A$2:$A$1001,"&gt;="&amp;$A13,'Trade Log'!$A$2:$A$1001,"&lt;"&amp;$A13+7,'Trade Log'!$M$2:$M$1001,"Win")/(COUNTIFS('Trade Log'!$A$2:$A$1001,"&gt;="&amp;$A13,'Trade Log'!$A$2:$A$1001,"&lt;"&amp;$A13+7,'Trade Log'!$M$2:$M$1001,"Win")+COUNTIFS('Trade Log'!$A$2:$A$1001,"&gt;="&amp;$A13,'Trade Log'!$A$2:$A$1001,"&lt;"&amp;$A13+7,'Trade Log'!$M$2:$M$1001,"Loss")),0))</f>
        <v/>
      </c>
      <c r="D13" s="25">
        <f>IF($A13="","",SUMIFS('Trade Log'!$K$2:$K$1001,'Trade Log'!$A$2:$A$1001,"&gt;="&amp;$A13,'Trade Log'!$A$2:$A$1001,"&lt;"&amp;$A13+7))</f>
        <v/>
      </c>
      <c r="E13" s="20">
        <f>IF($A13="","",COUNTIFS('Trade Log'!$A$2:$A$1001,"&gt;="&amp;$A13,'Trade Log'!$A$2:$A$1001,"&lt;"&amp;$A13+7,'Trade Log'!$P$2:$P$1001,"No"))</f>
        <v/>
      </c>
      <c r="F13" s="21" t="n"/>
      <c r="G13" s="21" t="n"/>
      <c r="H13" s="21" t="n"/>
    </row>
    <row r="14">
      <c r="A14" s="53">
        <f>IF(A13="","",A13+7)</f>
        <v/>
      </c>
      <c r="B14" s="20">
        <f>IF($A14="","",COUNTIFS('Trade Log'!$A$2:$A$1001,"&gt;="&amp;$A14,'Trade Log'!$A$2:$A$1001,"&lt;"&amp;$A14+7,'Trade Log'!$M$2:$M$1001,"Win")+COUNTIFS('Trade Log'!$A$2:$A$1001,"&gt;="&amp;$A14,'Trade Log'!$A$2:$A$1001,"&lt;"&amp;$A14+7,'Trade Log'!$M$2:$M$1001,"Loss")+COUNTIFS('Trade Log'!$A$2:$A$1001,"&gt;="&amp;$A14,'Trade Log'!$A$2:$A$1001,"&lt;"&amp;$A14+7,'Trade Log'!$M$2:$M$1001,"Breakeven"))</f>
        <v/>
      </c>
      <c r="C14" s="54">
        <f>IF($A14="","",IFERROR(COUNTIFS('Trade Log'!$A$2:$A$1001,"&gt;="&amp;$A14,'Trade Log'!$A$2:$A$1001,"&lt;"&amp;$A14+7,'Trade Log'!$M$2:$M$1001,"Win")/(COUNTIFS('Trade Log'!$A$2:$A$1001,"&gt;="&amp;$A14,'Trade Log'!$A$2:$A$1001,"&lt;"&amp;$A14+7,'Trade Log'!$M$2:$M$1001,"Win")+COUNTIFS('Trade Log'!$A$2:$A$1001,"&gt;="&amp;$A14,'Trade Log'!$A$2:$A$1001,"&lt;"&amp;$A14+7,'Trade Log'!$M$2:$M$1001,"Loss")),0))</f>
        <v/>
      </c>
      <c r="D14" s="25">
        <f>IF($A14="","",SUMIFS('Trade Log'!$K$2:$K$1001,'Trade Log'!$A$2:$A$1001,"&gt;="&amp;$A14,'Trade Log'!$A$2:$A$1001,"&lt;"&amp;$A14+7))</f>
        <v/>
      </c>
      <c r="E14" s="20">
        <f>IF($A14="","",COUNTIFS('Trade Log'!$A$2:$A$1001,"&gt;="&amp;$A14,'Trade Log'!$A$2:$A$1001,"&lt;"&amp;$A14+7,'Trade Log'!$P$2:$P$1001,"No"))</f>
        <v/>
      </c>
      <c r="F14" s="21" t="n"/>
      <c r="G14" s="21" t="n"/>
      <c r="H14" s="21" t="n"/>
    </row>
    <row r="15">
      <c r="A15" s="53">
        <f>IF(A14="","",A14+7)</f>
        <v/>
      </c>
      <c r="B15" s="20">
        <f>IF($A15="","",COUNTIFS('Trade Log'!$A$2:$A$1001,"&gt;="&amp;$A15,'Trade Log'!$A$2:$A$1001,"&lt;"&amp;$A15+7,'Trade Log'!$M$2:$M$1001,"Win")+COUNTIFS('Trade Log'!$A$2:$A$1001,"&gt;="&amp;$A15,'Trade Log'!$A$2:$A$1001,"&lt;"&amp;$A15+7,'Trade Log'!$M$2:$M$1001,"Loss")+COUNTIFS('Trade Log'!$A$2:$A$1001,"&gt;="&amp;$A15,'Trade Log'!$A$2:$A$1001,"&lt;"&amp;$A15+7,'Trade Log'!$M$2:$M$1001,"Breakeven"))</f>
        <v/>
      </c>
      <c r="C15" s="54">
        <f>IF($A15="","",IFERROR(COUNTIFS('Trade Log'!$A$2:$A$1001,"&gt;="&amp;$A15,'Trade Log'!$A$2:$A$1001,"&lt;"&amp;$A15+7,'Trade Log'!$M$2:$M$1001,"Win")/(COUNTIFS('Trade Log'!$A$2:$A$1001,"&gt;="&amp;$A15,'Trade Log'!$A$2:$A$1001,"&lt;"&amp;$A15+7,'Trade Log'!$M$2:$M$1001,"Win")+COUNTIFS('Trade Log'!$A$2:$A$1001,"&gt;="&amp;$A15,'Trade Log'!$A$2:$A$1001,"&lt;"&amp;$A15+7,'Trade Log'!$M$2:$M$1001,"Loss")),0))</f>
        <v/>
      </c>
      <c r="D15" s="25">
        <f>IF($A15="","",SUMIFS('Trade Log'!$K$2:$K$1001,'Trade Log'!$A$2:$A$1001,"&gt;="&amp;$A15,'Trade Log'!$A$2:$A$1001,"&lt;"&amp;$A15+7))</f>
        <v/>
      </c>
      <c r="E15" s="20">
        <f>IF($A15="","",COUNTIFS('Trade Log'!$A$2:$A$1001,"&gt;="&amp;$A15,'Trade Log'!$A$2:$A$1001,"&lt;"&amp;$A15+7,'Trade Log'!$P$2:$P$1001,"No"))</f>
        <v/>
      </c>
      <c r="F15" s="21" t="n"/>
      <c r="G15" s="21" t="n"/>
      <c r="H15" s="21" t="n"/>
    </row>
    <row r="16">
      <c r="A16" s="53">
        <f>IF(A15="","",A15+7)</f>
        <v/>
      </c>
      <c r="B16" s="20">
        <f>IF($A16="","",COUNTIFS('Trade Log'!$A$2:$A$1001,"&gt;="&amp;$A16,'Trade Log'!$A$2:$A$1001,"&lt;"&amp;$A16+7,'Trade Log'!$M$2:$M$1001,"Win")+COUNTIFS('Trade Log'!$A$2:$A$1001,"&gt;="&amp;$A16,'Trade Log'!$A$2:$A$1001,"&lt;"&amp;$A16+7,'Trade Log'!$M$2:$M$1001,"Loss")+COUNTIFS('Trade Log'!$A$2:$A$1001,"&gt;="&amp;$A16,'Trade Log'!$A$2:$A$1001,"&lt;"&amp;$A16+7,'Trade Log'!$M$2:$M$1001,"Breakeven"))</f>
        <v/>
      </c>
      <c r="C16" s="54">
        <f>IF($A16="","",IFERROR(COUNTIFS('Trade Log'!$A$2:$A$1001,"&gt;="&amp;$A16,'Trade Log'!$A$2:$A$1001,"&lt;"&amp;$A16+7,'Trade Log'!$M$2:$M$1001,"Win")/(COUNTIFS('Trade Log'!$A$2:$A$1001,"&gt;="&amp;$A16,'Trade Log'!$A$2:$A$1001,"&lt;"&amp;$A16+7,'Trade Log'!$M$2:$M$1001,"Win")+COUNTIFS('Trade Log'!$A$2:$A$1001,"&gt;="&amp;$A16,'Trade Log'!$A$2:$A$1001,"&lt;"&amp;$A16+7,'Trade Log'!$M$2:$M$1001,"Loss")),0))</f>
        <v/>
      </c>
      <c r="D16" s="25">
        <f>IF($A16="","",SUMIFS('Trade Log'!$K$2:$K$1001,'Trade Log'!$A$2:$A$1001,"&gt;="&amp;$A16,'Trade Log'!$A$2:$A$1001,"&lt;"&amp;$A16+7))</f>
        <v/>
      </c>
      <c r="E16" s="20">
        <f>IF($A16="","",COUNTIFS('Trade Log'!$A$2:$A$1001,"&gt;="&amp;$A16,'Trade Log'!$A$2:$A$1001,"&lt;"&amp;$A16+7,'Trade Log'!$P$2:$P$1001,"No"))</f>
        <v/>
      </c>
      <c r="F16" s="21" t="n"/>
      <c r="G16" s="21" t="n"/>
      <c r="H16" s="21" t="n"/>
    </row>
    <row r="17">
      <c r="A17" s="53">
        <f>IF(A16="","",A16+7)</f>
        <v/>
      </c>
      <c r="B17" s="20">
        <f>IF($A17="","",COUNTIFS('Trade Log'!$A$2:$A$1001,"&gt;="&amp;$A17,'Trade Log'!$A$2:$A$1001,"&lt;"&amp;$A17+7,'Trade Log'!$M$2:$M$1001,"Win")+COUNTIFS('Trade Log'!$A$2:$A$1001,"&gt;="&amp;$A17,'Trade Log'!$A$2:$A$1001,"&lt;"&amp;$A17+7,'Trade Log'!$M$2:$M$1001,"Loss")+COUNTIFS('Trade Log'!$A$2:$A$1001,"&gt;="&amp;$A17,'Trade Log'!$A$2:$A$1001,"&lt;"&amp;$A17+7,'Trade Log'!$M$2:$M$1001,"Breakeven"))</f>
        <v/>
      </c>
      <c r="C17" s="54">
        <f>IF($A17="","",IFERROR(COUNTIFS('Trade Log'!$A$2:$A$1001,"&gt;="&amp;$A17,'Trade Log'!$A$2:$A$1001,"&lt;"&amp;$A17+7,'Trade Log'!$M$2:$M$1001,"Win")/(COUNTIFS('Trade Log'!$A$2:$A$1001,"&gt;="&amp;$A17,'Trade Log'!$A$2:$A$1001,"&lt;"&amp;$A17+7,'Trade Log'!$M$2:$M$1001,"Win")+COUNTIFS('Trade Log'!$A$2:$A$1001,"&gt;="&amp;$A17,'Trade Log'!$A$2:$A$1001,"&lt;"&amp;$A17+7,'Trade Log'!$M$2:$M$1001,"Loss")),0))</f>
        <v/>
      </c>
      <c r="D17" s="25">
        <f>IF($A17="","",SUMIFS('Trade Log'!$K$2:$K$1001,'Trade Log'!$A$2:$A$1001,"&gt;="&amp;$A17,'Trade Log'!$A$2:$A$1001,"&lt;"&amp;$A17+7))</f>
        <v/>
      </c>
      <c r="E17" s="20">
        <f>IF($A17="","",COUNTIFS('Trade Log'!$A$2:$A$1001,"&gt;="&amp;$A17,'Trade Log'!$A$2:$A$1001,"&lt;"&amp;$A17+7,'Trade Log'!$P$2:$P$1001,"No"))</f>
        <v/>
      </c>
      <c r="F17" s="21" t="n"/>
      <c r="G17" s="21" t="n"/>
      <c r="H17" s="21" t="n"/>
    </row>
    <row r="18">
      <c r="A18" s="53">
        <f>IF(A17="","",A17+7)</f>
        <v/>
      </c>
      <c r="B18" s="20">
        <f>IF($A18="","",COUNTIFS('Trade Log'!$A$2:$A$1001,"&gt;="&amp;$A18,'Trade Log'!$A$2:$A$1001,"&lt;"&amp;$A18+7,'Trade Log'!$M$2:$M$1001,"Win")+COUNTIFS('Trade Log'!$A$2:$A$1001,"&gt;="&amp;$A18,'Trade Log'!$A$2:$A$1001,"&lt;"&amp;$A18+7,'Trade Log'!$M$2:$M$1001,"Loss")+COUNTIFS('Trade Log'!$A$2:$A$1001,"&gt;="&amp;$A18,'Trade Log'!$A$2:$A$1001,"&lt;"&amp;$A18+7,'Trade Log'!$M$2:$M$1001,"Breakeven"))</f>
        <v/>
      </c>
      <c r="C18" s="54">
        <f>IF($A18="","",IFERROR(COUNTIFS('Trade Log'!$A$2:$A$1001,"&gt;="&amp;$A18,'Trade Log'!$A$2:$A$1001,"&lt;"&amp;$A18+7,'Trade Log'!$M$2:$M$1001,"Win")/(COUNTIFS('Trade Log'!$A$2:$A$1001,"&gt;="&amp;$A18,'Trade Log'!$A$2:$A$1001,"&lt;"&amp;$A18+7,'Trade Log'!$M$2:$M$1001,"Win")+COUNTIFS('Trade Log'!$A$2:$A$1001,"&gt;="&amp;$A18,'Trade Log'!$A$2:$A$1001,"&lt;"&amp;$A18+7,'Trade Log'!$M$2:$M$1001,"Loss")),0))</f>
        <v/>
      </c>
      <c r="D18" s="25">
        <f>IF($A18="","",SUMIFS('Trade Log'!$K$2:$K$1001,'Trade Log'!$A$2:$A$1001,"&gt;="&amp;$A18,'Trade Log'!$A$2:$A$1001,"&lt;"&amp;$A18+7))</f>
        <v/>
      </c>
      <c r="E18" s="20">
        <f>IF($A18="","",COUNTIFS('Trade Log'!$A$2:$A$1001,"&gt;="&amp;$A18,'Trade Log'!$A$2:$A$1001,"&lt;"&amp;$A18+7,'Trade Log'!$P$2:$P$1001,"No"))</f>
        <v/>
      </c>
      <c r="F18" s="21" t="n"/>
      <c r="G18" s="21" t="n"/>
      <c r="H18" s="21" t="n"/>
    </row>
    <row r="19">
      <c r="A19" s="53">
        <f>IF(A18="","",A18+7)</f>
        <v/>
      </c>
      <c r="B19" s="20">
        <f>IF($A19="","",COUNTIFS('Trade Log'!$A$2:$A$1001,"&gt;="&amp;$A19,'Trade Log'!$A$2:$A$1001,"&lt;"&amp;$A19+7,'Trade Log'!$M$2:$M$1001,"Win")+COUNTIFS('Trade Log'!$A$2:$A$1001,"&gt;="&amp;$A19,'Trade Log'!$A$2:$A$1001,"&lt;"&amp;$A19+7,'Trade Log'!$M$2:$M$1001,"Loss")+COUNTIFS('Trade Log'!$A$2:$A$1001,"&gt;="&amp;$A19,'Trade Log'!$A$2:$A$1001,"&lt;"&amp;$A19+7,'Trade Log'!$M$2:$M$1001,"Breakeven"))</f>
        <v/>
      </c>
      <c r="C19" s="54">
        <f>IF($A19="","",IFERROR(COUNTIFS('Trade Log'!$A$2:$A$1001,"&gt;="&amp;$A19,'Trade Log'!$A$2:$A$1001,"&lt;"&amp;$A19+7,'Trade Log'!$M$2:$M$1001,"Win")/(COUNTIFS('Trade Log'!$A$2:$A$1001,"&gt;="&amp;$A19,'Trade Log'!$A$2:$A$1001,"&lt;"&amp;$A19+7,'Trade Log'!$M$2:$M$1001,"Win")+COUNTIFS('Trade Log'!$A$2:$A$1001,"&gt;="&amp;$A19,'Trade Log'!$A$2:$A$1001,"&lt;"&amp;$A19+7,'Trade Log'!$M$2:$M$1001,"Loss")),0))</f>
        <v/>
      </c>
      <c r="D19" s="25">
        <f>IF($A19="","",SUMIFS('Trade Log'!$K$2:$K$1001,'Trade Log'!$A$2:$A$1001,"&gt;="&amp;$A19,'Trade Log'!$A$2:$A$1001,"&lt;"&amp;$A19+7))</f>
        <v/>
      </c>
      <c r="E19" s="20">
        <f>IF($A19="","",COUNTIFS('Trade Log'!$A$2:$A$1001,"&gt;="&amp;$A19,'Trade Log'!$A$2:$A$1001,"&lt;"&amp;$A19+7,'Trade Log'!$P$2:$P$1001,"No"))</f>
        <v/>
      </c>
      <c r="F19" s="21" t="n"/>
      <c r="G19" s="21" t="n"/>
      <c r="H19" s="21" t="n"/>
    </row>
    <row r="20">
      <c r="A20" s="53">
        <f>IF(A19="","",A19+7)</f>
        <v/>
      </c>
      <c r="B20" s="20">
        <f>IF($A20="","",COUNTIFS('Trade Log'!$A$2:$A$1001,"&gt;="&amp;$A20,'Trade Log'!$A$2:$A$1001,"&lt;"&amp;$A20+7,'Trade Log'!$M$2:$M$1001,"Win")+COUNTIFS('Trade Log'!$A$2:$A$1001,"&gt;="&amp;$A20,'Trade Log'!$A$2:$A$1001,"&lt;"&amp;$A20+7,'Trade Log'!$M$2:$M$1001,"Loss")+COUNTIFS('Trade Log'!$A$2:$A$1001,"&gt;="&amp;$A20,'Trade Log'!$A$2:$A$1001,"&lt;"&amp;$A20+7,'Trade Log'!$M$2:$M$1001,"Breakeven"))</f>
        <v/>
      </c>
      <c r="C20" s="54">
        <f>IF($A20="","",IFERROR(COUNTIFS('Trade Log'!$A$2:$A$1001,"&gt;="&amp;$A20,'Trade Log'!$A$2:$A$1001,"&lt;"&amp;$A20+7,'Trade Log'!$M$2:$M$1001,"Win")/(COUNTIFS('Trade Log'!$A$2:$A$1001,"&gt;="&amp;$A20,'Trade Log'!$A$2:$A$1001,"&lt;"&amp;$A20+7,'Trade Log'!$M$2:$M$1001,"Win")+COUNTIFS('Trade Log'!$A$2:$A$1001,"&gt;="&amp;$A20,'Trade Log'!$A$2:$A$1001,"&lt;"&amp;$A20+7,'Trade Log'!$M$2:$M$1001,"Loss")),0))</f>
        <v/>
      </c>
      <c r="D20" s="25">
        <f>IF($A20="","",SUMIFS('Trade Log'!$K$2:$K$1001,'Trade Log'!$A$2:$A$1001,"&gt;="&amp;$A20,'Trade Log'!$A$2:$A$1001,"&lt;"&amp;$A20+7))</f>
        <v/>
      </c>
      <c r="E20" s="20">
        <f>IF($A20="","",COUNTIFS('Trade Log'!$A$2:$A$1001,"&gt;="&amp;$A20,'Trade Log'!$A$2:$A$1001,"&lt;"&amp;$A20+7,'Trade Log'!$P$2:$P$1001,"No"))</f>
        <v/>
      </c>
      <c r="F20" s="21" t="n"/>
      <c r="G20" s="21" t="n"/>
      <c r="H20" s="21" t="n"/>
    </row>
    <row r="21">
      <c r="A21" s="53">
        <f>IF(A20="","",A20+7)</f>
        <v/>
      </c>
      <c r="B21" s="20">
        <f>IF($A21="","",COUNTIFS('Trade Log'!$A$2:$A$1001,"&gt;="&amp;$A21,'Trade Log'!$A$2:$A$1001,"&lt;"&amp;$A21+7,'Trade Log'!$M$2:$M$1001,"Win")+COUNTIFS('Trade Log'!$A$2:$A$1001,"&gt;="&amp;$A21,'Trade Log'!$A$2:$A$1001,"&lt;"&amp;$A21+7,'Trade Log'!$M$2:$M$1001,"Loss")+COUNTIFS('Trade Log'!$A$2:$A$1001,"&gt;="&amp;$A21,'Trade Log'!$A$2:$A$1001,"&lt;"&amp;$A21+7,'Trade Log'!$M$2:$M$1001,"Breakeven"))</f>
        <v/>
      </c>
      <c r="C21" s="54">
        <f>IF($A21="","",IFERROR(COUNTIFS('Trade Log'!$A$2:$A$1001,"&gt;="&amp;$A21,'Trade Log'!$A$2:$A$1001,"&lt;"&amp;$A21+7,'Trade Log'!$M$2:$M$1001,"Win")/(COUNTIFS('Trade Log'!$A$2:$A$1001,"&gt;="&amp;$A21,'Trade Log'!$A$2:$A$1001,"&lt;"&amp;$A21+7,'Trade Log'!$M$2:$M$1001,"Win")+COUNTIFS('Trade Log'!$A$2:$A$1001,"&gt;="&amp;$A21,'Trade Log'!$A$2:$A$1001,"&lt;"&amp;$A21+7,'Trade Log'!$M$2:$M$1001,"Loss")),0))</f>
        <v/>
      </c>
      <c r="D21" s="25">
        <f>IF($A21="","",SUMIFS('Trade Log'!$K$2:$K$1001,'Trade Log'!$A$2:$A$1001,"&gt;="&amp;$A21,'Trade Log'!$A$2:$A$1001,"&lt;"&amp;$A21+7))</f>
        <v/>
      </c>
      <c r="E21" s="20">
        <f>IF($A21="","",COUNTIFS('Trade Log'!$A$2:$A$1001,"&gt;="&amp;$A21,'Trade Log'!$A$2:$A$1001,"&lt;"&amp;$A21+7,'Trade Log'!$P$2:$P$1001,"No"))</f>
        <v/>
      </c>
      <c r="F21" s="21" t="n"/>
      <c r="G21" s="21" t="n"/>
      <c r="H21" s="21" t="n"/>
    </row>
    <row r="22">
      <c r="A22" s="53">
        <f>IF(A21="","",A21+7)</f>
        <v/>
      </c>
      <c r="B22" s="20">
        <f>IF($A22="","",COUNTIFS('Trade Log'!$A$2:$A$1001,"&gt;="&amp;$A22,'Trade Log'!$A$2:$A$1001,"&lt;"&amp;$A22+7,'Trade Log'!$M$2:$M$1001,"Win")+COUNTIFS('Trade Log'!$A$2:$A$1001,"&gt;="&amp;$A22,'Trade Log'!$A$2:$A$1001,"&lt;"&amp;$A22+7,'Trade Log'!$M$2:$M$1001,"Loss")+COUNTIFS('Trade Log'!$A$2:$A$1001,"&gt;="&amp;$A22,'Trade Log'!$A$2:$A$1001,"&lt;"&amp;$A22+7,'Trade Log'!$M$2:$M$1001,"Breakeven"))</f>
        <v/>
      </c>
      <c r="C22" s="54">
        <f>IF($A22="","",IFERROR(COUNTIFS('Trade Log'!$A$2:$A$1001,"&gt;="&amp;$A22,'Trade Log'!$A$2:$A$1001,"&lt;"&amp;$A22+7,'Trade Log'!$M$2:$M$1001,"Win")/(COUNTIFS('Trade Log'!$A$2:$A$1001,"&gt;="&amp;$A22,'Trade Log'!$A$2:$A$1001,"&lt;"&amp;$A22+7,'Trade Log'!$M$2:$M$1001,"Win")+COUNTIFS('Trade Log'!$A$2:$A$1001,"&gt;="&amp;$A22,'Trade Log'!$A$2:$A$1001,"&lt;"&amp;$A22+7,'Trade Log'!$M$2:$M$1001,"Loss")),0))</f>
        <v/>
      </c>
      <c r="D22" s="25">
        <f>IF($A22="","",SUMIFS('Trade Log'!$K$2:$K$1001,'Trade Log'!$A$2:$A$1001,"&gt;="&amp;$A22,'Trade Log'!$A$2:$A$1001,"&lt;"&amp;$A22+7))</f>
        <v/>
      </c>
      <c r="E22" s="20">
        <f>IF($A22="","",COUNTIFS('Trade Log'!$A$2:$A$1001,"&gt;="&amp;$A22,'Trade Log'!$A$2:$A$1001,"&lt;"&amp;$A22+7,'Trade Log'!$P$2:$P$1001,"No"))</f>
        <v/>
      </c>
      <c r="F22" s="21" t="n"/>
      <c r="G22" s="21" t="n"/>
      <c r="H22" s="21" t="n"/>
    </row>
    <row r="23">
      <c r="A23" s="53">
        <f>IF(A22="","",A22+7)</f>
        <v/>
      </c>
      <c r="B23" s="20">
        <f>IF($A23="","",COUNTIFS('Trade Log'!$A$2:$A$1001,"&gt;="&amp;$A23,'Trade Log'!$A$2:$A$1001,"&lt;"&amp;$A23+7,'Trade Log'!$M$2:$M$1001,"Win")+COUNTIFS('Trade Log'!$A$2:$A$1001,"&gt;="&amp;$A23,'Trade Log'!$A$2:$A$1001,"&lt;"&amp;$A23+7,'Trade Log'!$M$2:$M$1001,"Loss")+COUNTIFS('Trade Log'!$A$2:$A$1001,"&gt;="&amp;$A23,'Trade Log'!$A$2:$A$1001,"&lt;"&amp;$A23+7,'Trade Log'!$M$2:$M$1001,"Breakeven"))</f>
        <v/>
      </c>
      <c r="C23" s="54">
        <f>IF($A23="","",IFERROR(COUNTIFS('Trade Log'!$A$2:$A$1001,"&gt;="&amp;$A23,'Trade Log'!$A$2:$A$1001,"&lt;"&amp;$A23+7,'Trade Log'!$M$2:$M$1001,"Win")/(COUNTIFS('Trade Log'!$A$2:$A$1001,"&gt;="&amp;$A23,'Trade Log'!$A$2:$A$1001,"&lt;"&amp;$A23+7,'Trade Log'!$M$2:$M$1001,"Win")+COUNTIFS('Trade Log'!$A$2:$A$1001,"&gt;="&amp;$A23,'Trade Log'!$A$2:$A$1001,"&lt;"&amp;$A23+7,'Trade Log'!$M$2:$M$1001,"Loss")),0))</f>
        <v/>
      </c>
      <c r="D23" s="25">
        <f>IF($A23="","",SUMIFS('Trade Log'!$K$2:$K$1001,'Trade Log'!$A$2:$A$1001,"&gt;="&amp;$A23,'Trade Log'!$A$2:$A$1001,"&lt;"&amp;$A23+7))</f>
        <v/>
      </c>
      <c r="E23" s="20">
        <f>IF($A23="","",COUNTIFS('Trade Log'!$A$2:$A$1001,"&gt;="&amp;$A23,'Trade Log'!$A$2:$A$1001,"&lt;"&amp;$A23+7,'Trade Log'!$P$2:$P$1001,"No"))</f>
        <v/>
      </c>
      <c r="F23" s="21" t="n"/>
      <c r="G23" s="21" t="n"/>
      <c r="H23" s="21" t="n"/>
    </row>
    <row r="24">
      <c r="A24" s="53">
        <f>IF(A23="","",A23+7)</f>
        <v/>
      </c>
      <c r="B24" s="20">
        <f>IF($A24="","",COUNTIFS('Trade Log'!$A$2:$A$1001,"&gt;="&amp;$A24,'Trade Log'!$A$2:$A$1001,"&lt;"&amp;$A24+7,'Trade Log'!$M$2:$M$1001,"Win")+COUNTIFS('Trade Log'!$A$2:$A$1001,"&gt;="&amp;$A24,'Trade Log'!$A$2:$A$1001,"&lt;"&amp;$A24+7,'Trade Log'!$M$2:$M$1001,"Loss")+COUNTIFS('Trade Log'!$A$2:$A$1001,"&gt;="&amp;$A24,'Trade Log'!$A$2:$A$1001,"&lt;"&amp;$A24+7,'Trade Log'!$M$2:$M$1001,"Breakeven"))</f>
        <v/>
      </c>
      <c r="C24" s="54">
        <f>IF($A24="","",IFERROR(COUNTIFS('Trade Log'!$A$2:$A$1001,"&gt;="&amp;$A24,'Trade Log'!$A$2:$A$1001,"&lt;"&amp;$A24+7,'Trade Log'!$M$2:$M$1001,"Win")/(COUNTIFS('Trade Log'!$A$2:$A$1001,"&gt;="&amp;$A24,'Trade Log'!$A$2:$A$1001,"&lt;"&amp;$A24+7,'Trade Log'!$M$2:$M$1001,"Win")+COUNTIFS('Trade Log'!$A$2:$A$1001,"&gt;="&amp;$A24,'Trade Log'!$A$2:$A$1001,"&lt;"&amp;$A24+7,'Trade Log'!$M$2:$M$1001,"Loss")),0))</f>
        <v/>
      </c>
      <c r="D24" s="25">
        <f>IF($A24="","",SUMIFS('Trade Log'!$K$2:$K$1001,'Trade Log'!$A$2:$A$1001,"&gt;="&amp;$A24,'Trade Log'!$A$2:$A$1001,"&lt;"&amp;$A24+7))</f>
        <v/>
      </c>
      <c r="E24" s="20">
        <f>IF($A24="","",COUNTIFS('Trade Log'!$A$2:$A$1001,"&gt;="&amp;$A24,'Trade Log'!$A$2:$A$1001,"&lt;"&amp;$A24+7,'Trade Log'!$P$2:$P$1001,"No"))</f>
        <v/>
      </c>
      <c r="F24" s="21" t="n"/>
      <c r="G24" s="21" t="n"/>
      <c r="H24" s="21" t="n"/>
    </row>
    <row r="25">
      <c r="A25" s="53">
        <f>IF(A24="","",A24+7)</f>
        <v/>
      </c>
      <c r="B25" s="20">
        <f>IF($A25="","",COUNTIFS('Trade Log'!$A$2:$A$1001,"&gt;="&amp;$A25,'Trade Log'!$A$2:$A$1001,"&lt;"&amp;$A25+7,'Trade Log'!$M$2:$M$1001,"Win")+COUNTIFS('Trade Log'!$A$2:$A$1001,"&gt;="&amp;$A25,'Trade Log'!$A$2:$A$1001,"&lt;"&amp;$A25+7,'Trade Log'!$M$2:$M$1001,"Loss")+COUNTIFS('Trade Log'!$A$2:$A$1001,"&gt;="&amp;$A25,'Trade Log'!$A$2:$A$1001,"&lt;"&amp;$A25+7,'Trade Log'!$M$2:$M$1001,"Breakeven"))</f>
        <v/>
      </c>
      <c r="C25" s="54">
        <f>IF($A25="","",IFERROR(COUNTIFS('Trade Log'!$A$2:$A$1001,"&gt;="&amp;$A25,'Trade Log'!$A$2:$A$1001,"&lt;"&amp;$A25+7,'Trade Log'!$M$2:$M$1001,"Win")/(COUNTIFS('Trade Log'!$A$2:$A$1001,"&gt;="&amp;$A25,'Trade Log'!$A$2:$A$1001,"&lt;"&amp;$A25+7,'Trade Log'!$M$2:$M$1001,"Win")+COUNTIFS('Trade Log'!$A$2:$A$1001,"&gt;="&amp;$A25,'Trade Log'!$A$2:$A$1001,"&lt;"&amp;$A25+7,'Trade Log'!$M$2:$M$1001,"Loss")),0))</f>
        <v/>
      </c>
      <c r="D25" s="25">
        <f>IF($A25="","",SUMIFS('Trade Log'!$K$2:$K$1001,'Trade Log'!$A$2:$A$1001,"&gt;="&amp;$A25,'Trade Log'!$A$2:$A$1001,"&lt;"&amp;$A25+7))</f>
        <v/>
      </c>
      <c r="E25" s="20">
        <f>IF($A25="","",COUNTIFS('Trade Log'!$A$2:$A$1001,"&gt;="&amp;$A25,'Trade Log'!$A$2:$A$1001,"&lt;"&amp;$A25+7,'Trade Log'!$P$2:$P$1001,"No"))</f>
        <v/>
      </c>
      <c r="F25" s="21" t="n"/>
      <c r="G25" s="21" t="n"/>
      <c r="H25" s="21" t="n"/>
    </row>
    <row r="26">
      <c r="A26" s="53">
        <f>IF(A25="","",A25+7)</f>
        <v/>
      </c>
      <c r="B26" s="20">
        <f>IF($A26="","",COUNTIFS('Trade Log'!$A$2:$A$1001,"&gt;="&amp;$A26,'Trade Log'!$A$2:$A$1001,"&lt;"&amp;$A26+7,'Trade Log'!$M$2:$M$1001,"Win")+COUNTIFS('Trade Log'!$A$2:$A$1001,"&gt;="&amp;$A26,'Trade Log'!$A$2:$A$1001,"&lt;"&amp;$A26+7,'Trade Log'!$M$2:$M$1001,"Loss")+COUNTIFS('Trade Log'!$A$2:$A$1001,"&gt;="&amp;$A26,'Trade Log'!$A$2:$A$1001,"&lt;"&amp;$A26+7,'Trade Log'!$M$2:$M$1001,"Breakeven"))</f>
        <v/>
      </c>
      <c r="C26" s="54">
        <f>IF($A26="","",IFERROR(COUNTIFS('Trade Log'!$A$2:$A$1001,"&gt;="&amp;$A26,'Trade Log'!$A$2:$A$1001,"&lt;"&amp;$A26+7,'Trade Log'!$M$2:$M$1001,"Win")/(COUNTIFS('Trade Log'!$A$2:$A$1001,"&gt;="&amp;$A26,'Trade Log'!$A$2:$A$1001,"&lt;"&amp;$A26+7,'Trade Log'!$M$2:$M$1001,"Win")+COUNTIFS('Trade Log'!$A$2:$A$1001,"&gt;="&amp;$A26,'Trade Log'!$A$2:$A$1001,"&lt;"&amp;$A26+7,'Trade Log'!$M$2:$M$1001,"Loss")),0))</f>
        <v/>
      </c>
      <c r="D26" s="25">
        <f>IF($A26="","",SUMIFS('Trade Log'!$K$2:$K$1001,'Trade Log'!$A$2:$A$1001,"&gt;="&amp;$A26,'Trade Log'!$A$2:$A$1001,"&lt;"&amp;$A26+7))</f>
        <v/>
      </c>
      <c r="E26" s="20">
        <f>IF($A26="","",COUNTIFS('Trade Log'!$A$2:$A$1001,"&gt;="&amp;$A26,'Trade Log'!$A$2:$A$1001,"&lt;"&amp;$A26+7,'Trade Log'!$P$2:$P$1001,"No"))</f>
        <v/>
      </c>
      <c r="F26" s="21" t="n"/>
      <c r="G26" s="21" t="n"/>
      <c r="H26" s="21" t="n"/>
    </row>
    <row r="27">
      <c r="A27" s="53">
        <f>IF(A26="","",A26+7)</f>
        <v/>
      </c>
      <c r="B27" s="20">
        <f>IF($A27="","",COUNTIFS('Trade Log'!$A$2:$A$1001,"&gt;="&amp;$A27,'Trade Log'!$A$2:$A$1001,"&lt;"&amp;$A27+7,'Trade Log'!$M$2:$M$1001,"Win")+COUNTIFS('Trade Log'!$A$2:$A$1001,"&gt;="&amp;$A27,'Trade Log'!$A$2:$A$1001,"&lt;"&amp;$A27+7,'Trade Log'!$M$2:$M$1001,"Loss")+COUNTIFS('Trade Log'!$A$2:$A$1001,"&gt;="&amp;$A27,'Trade Log'!$A$2:$A$1001,"&lt;"&amp;$A27+7,'Trade Log'!$M$2:$M$1001,"Breakeven"))</f>
        <v/>
      </c>
      <c r="C27" s="54">
        <f>IF($A27="","",IFERROR(COUNTIFS('Trade Log'!$A$2:$A$1001,"&gt;="&amp;$A27,'Trade Log'!$A$2:$A$1001,"&lt;"&amp;$A27+7,'Trade Log'!$M$2:$M$1001,"Win")/(COUNTIFS('Trade Log'!$A$2:$A$1001,"&gt;="&amp;$A27,'Trade Log'!$A$2:$A$1001,"&lt;"&amp;$A27+7,'Trade Log'!$M$2:$M$1001,"Win")+COUNTIFS('Trade Log'!$A$2:$A$1001,"&gt;="&amp;$A27,'Trade Log'!$A$2:$A$1001,"&lt;"&amp;$A27+7,'Trade Log'!$M$2:$M$1001,"Loss")),0))</f>
        <v/>
      </c>
      <c r="D27" s="25">
        <f>IF($A27="","",SUMIFS('Trade Log'!$K$2:$K$1001,'Trade Log'!$A$2:$A$1001,"&gt;="&amp;$A27,'Trade Log'!$A$2:$A$1001,"&lt;"&amp;$A27+7))</f>
        <v/>
      </c>
      <c r="E27" s="20">
        <f>IF($A27="","",COUNTIFS('Trade Log'!$A$2:$A$1001,"&gt;="&amp;$A27,'Trade Log'!$A$2:$A$1001,"&lt;"&amp;$A27+7,'Trade Log'!$P$2:$P$1001,"No"))</f>
        <v/>
      </c>
      <c r="F27" s="21" t="n"/>
      <c r="G27" s="21" t="n"/>
      <c r="H27" s="21" t="n"/>
    </row>
    <row r="28">
      <c r="A28" s="53">
        <f>IF(A27="","",A27+7)</f>
        <v/>
      </c>
      <c r="B28" s="20">
        <f>IF($A28="","",COUNTIFS('Trade Log'!$A$2:$A$1001,"&gt;="&amp;$A28,'Trade Log'!$A$2:$A$1001,"&lt;"&amp;$A28+7,'Trade Log'!$M$2:$M$1001,"Win")+COUNTIFS('Trade Log'!$A$2:$A$1001,"&gt;="&amp;$A28,'Trade Log'!$A$2:$A$1001,"&lt;"&amp;$A28+7,'Trade Log'!$M$2:$M$1001,"Loss")+COUNTIFS('Trade Log'!$A$2:$A$1001,"&gt;="&amp;$A28,'Trade Log'!$A$2:$A$1001,"&lt;"&amp;$A28+7,'Trade Log'!$M$2:$M$1001,"Breakeven"))</f>
        <v/>
      </c>
      <c r="C28" s="54">
        <f>IF($A28="","",IFERROR(COUNTIFS('Trade Log'!$A$2:$A$1001,"&gt;="&amp;$A28,'Trade Log'!$A$2:$A$1001,"&lt;"&amp;$A28+7,'Trade Log'!$M$2:$M$1001,"Win")/(COUNTIFS('Trade Log'!$A$2:$A$1001,"&gt;="&amp;$A28,'Trade Log'!$A$2:$A$1001,"&lt;"&amp;$A28+7,'Trade Log'!$M$2:$M$1001,"Win")+COUNTIFS('Trade Log'!$A$2:$A$1001,"&gt;="&amp;$A28,'Trade Log'!$A$2:$A$1001,"&lt;"&amp;$A28+7,'Trade Log'!$M$2:$M$1001,"Loss")),0))</f>
        <v/>
      </c>
      <c r="D28" s="25">
        <f>IF($A28="","",SUMIFS('Trade Log'!$K$2:$K$1001,'Trade Log'!$A$2:$A$1001,"&gt;="&amp;$A28,'Trade Log'!$A$2:$A$1001,"&lt;"&amp;$A28+7))</f>
        <v/>
      </c>
      <c r="E28" s="20">
        <f>IF($A28="","",COUNTIFS('Trade Log'!$A$2:$A$1001,"&gt;="&amp;$A28,'Trade Log'!$A$2:$A$1001,"&lt;"&amp;$A28+7,'Trade Log'!$P$2:$P$1001,"No"))</f>
        <v/>
      </c>
      <c r="F28" s="21" t="n"/>
      <c r="G28" s="21" t="n"/>
      <c r="H28" s="21" t="n"/>
    </row>
    <row r="29">
      <c r="A29" s="53">
        <f>IF(A28="","",A28+7)</f>
        <v/>
      </c>
      <c r="B29" s="20">
        <f>IF($A29="","",COUNTIFS('Trade Log'!$A$2:$A$1001,"&gt;="&amp;$A29,'Trade Log'!$A$2:$A$1001,"&lt;"&amp;$A29+7,'Trade Log'!$M$2:$M$1001,"Win")+COUNTIFS('Trade Log'!$A$2:$A$1001,"&gt;="&amp;$A29,'Trade Log'!$A$2:$A$1001,"&lt;"&amp;$A29+7,'Trade Log'!$M$2:$M$1001,"Loss")+COUNTIFS('Trade Log'!$A$2:$A$1001,"&gt;="&amp;$A29,'Trade Log'!$A$2:$A$1001,"&lt;"&amp;$A29+7,'Trade Log'!$M$2:$M$1001,"Breakeven"))</f>
        <v/>
      </c>
      <c r="C29" s="54">
        <f>IF($A29="","",IFERROR(COUNTIFS('Trade Log'!$A$2:$A$1001,"&gt;="&amp;$A29,'Trade Log'!$A$2:$A$1001,"&lt;"&amp;$A29+7,'Trade Log'!$M$2:$M$1001,"Win")/(COUNTIFS('Trade Log'!$A$2:$A$1001,"&gt;="&amp;$A29,'Trade Log'!$A$2:$A$1001,"&lt;"&amp;$A29+7,'Trade Log'!$M$2:$M$1001,"Win")+COUNTIFS('Trade Log'!$A$2:$A$1001,"&gt;="&amp;$A29,'Trade Log'!$A$2:$A$1001,"&lt;"&amp;$A29+7,'Trade Log'!$M$2:$M$1001,"Loss")),0))</f>
        <v/>
      </c>
      <c r="D29" s="25">
        <f>IF($A29="","",SUMIFS('Trade Log'!$K$2:$K$1001,'Trade Log'!$A$2:$A$1001,"&gt;="&amp;$A29,'Trade Log'!$A$2:$A$1001,"&lt;"&amp;$A29+7))</f>
        <v/>
      </c>
      <c r="E29" s="20">
        <f>IF($A29="","",COUNTIFS('Trade Log'!$A$2:$A$1001,"&gt;="&amp;$A29,'Trade Log'!$A$2:$A$1001,"&lt;"&amp;$A29+7,'Trade Log'!$P$2:$P$1001,"No"))</f>
        <v/>
      </c>
      <c r="F29" s="21" t="n"/>
      <c r="G29" s="21" t="n"/>
      <c r="H29" s="21" t="n"/>
    </row>
    <row r="30">
      <c r="A30" s="53">
        <f>IF(A29="","",A29+7)</f>
        <v/>
      </c>
      <c r="B30" s="20">
        <f>IF($A30="","",COUNTIFS('Trade Log'!$A$2:$A$1001,"&gt;="&amp;$A30,'Trade Log'!$A$2:$A$1001,"&lt;"&amp;$A30+7,'Trade Log'!$M$2:$M$1001,"Win")+COUNTIFS('Trade Log'!$A$2:$A$1001,"&gt;="&amp;$A30,'Trade Log'!$A$2:$A$1001,"&lt;"&amp;$A30+7,'Trade Log'!$M$2:$M$1001,"Loss")+COUNTIFS('Trade Log'!$A$2:$A$1001,"&gt;="&amp;$A30,'Trade Log'!$A$2:$A$1001,"&lt;"&amp;$A30+7,'Trade Log'!$M$2:$M$1001,"Breakeven"))</f>
        <v/>
      </c>
      <c r="C30" s="54">
        <f>IF($A30="","",IFERROR(COUNTIFS('Trade Log'!$A$2:$A$1001,"&gt;="&amp;$A30,'Trade Log'!$A$2:$A$1001,"&lt;"&amp;$A30+7,'Trade Log'!$M$2:$M$1001,"Win")/(COUNTIFS('Trade Log'!$A$2:$A$1001,"&gt;="&amp;$A30,'Trade Log'!$A$2:$A$1001,"&lt;"&amp;$A30+7,'Trade Log'!$M$2:$M$1001,"Win")+COUNTIFS('Trade Log'!$A$2:$A$1001,"&gt;="&amp;$A30,'Trade Log'!$A$2:$A$1001,"&lt;"&amp;$A30+7,'Trade Log'!$M$2:$M$1001,"Loss")),0))</f>
        <v/>
      </c>
      <c r="D30" s="25">
        <f>IF($A30="","",SUMIFS('Trade Log'!$K$2:$K$1001,'Trade Log'!$A$2:$A$1001,"&gt;="&amp;$A30,'Trade Log'!$A$2:$A$1001,"&lt;"&amp;$A30+7))</f>
        <v/>
      </c>
      <c r="E30" s="20">
        <f>IF($A30="","",COUNTIFS('Trade Log'!$A$2:$A$1001,"&gt;="&amp;$A30,'Trade Log'!$A$2:$A$1001,"&lt;"&amp;$A30+7,'Trade Log'!$P$2:$P$1001,"No"))</f>
        <v/>
      </c>
      <c r="F30" s="21" t="n"/>
      <c r="G30" s="21" t="n"/>
      <c r="H30" s="21" t="n"/>
    </row>
    <row r="31">
      <c r="A31" s="53">
        <f>IF(A30="","",A30+7)</f>
        <v/>
      </c>
      <c r="B31" s="20">
        <f>IF($A31="","",COUNTIFS('Trade Log'!$A$2:$A$1001,"&gt;="&amp;$A31,'Trade Log'!$A$2:$A$1001,"&lt;"&amp;$A31+7,'Trade Log'!$M$2:$M$1001,"Win")+COUNTIFS('Trade Log'!$A$2:$A$1001,"&gt;="&amp;$A31,'Trade Log'!$A$2:$A$1001,"&lt;"&amp;$A31+7,'Trade Log'!$M$2:$M$1001,"Loss")+COUNTIFS('Trade Log'!$A$2:$A$1001,"&gt;="&amp;$A31,'Trade Log'!$A$2:$A$1001,"&lt;"&amp;$A31+7,'Trade Log'!$M$2:$M$1001,"Breakeven"))</f>
        <v/>
      </c>
      <c r="C31" s="54">
        <f>IF($A31="","",IFERROR(COUNTIFS('Trade Log'!$A$2:$A$1001,"&gt;="&amp;$A31,'Trade Log'!$A$2:$A$1001,"&lt;"&amp;$A31+7,'Trade Log'!$M$2:$M$1001,"Win")/(COUNTIFS('Trade Log'!$A$2:$A$1001,"&gt;="&amp;$A31,'Trade Log'!$A$2:$A$1001,"&lt;"&amp;$A31+7,'Trade Log'!$M$2:$M$1001,"Win")+COUNTIFS('Trade Log'!$A$2:$A$1001,"&gt;="&amp;$A31,'Trade Log'!$A$2:$A$1001,"&lt;"&amp;$A31+7,'Trade Log'!$M$2:$M$1001,"Loss")),0))</f>
        <v/>
      </c>
      <c r="D31" s="25">
        <f>IF($A31="","",SUMIFS('Trade Log'!$K$2:$K$1001,'Trade Log'!$A$2:$A$1001,"&gt;="&amp;$A31,'Trade Log'!$A$2:$A$1001,"&lt;"&amp;$A31+7))</f>
        <v/>
      </c>
      <c r="E31" s="20">
        <f>IF($A31="","",COUNTIFS('Trade Log'!$A$2:$A$1001,"&gt;="&amp;$A31,'Trade Log'!$A$2:$A$1001,"&lt;"&amp;$A31+7,'Trade Log'!$P$2:$P$1001,"No"))</f>
        <v/>
      </c>
      <c r="F31" s="21" t="n"/>
      <c r="G31" s="21" t="n"/>
      <c r="H31" s="21" t="n"/>
    </row>
    <row r="32">
      <c r="A32" s="53">
        <f>IF(A31="","",A31+7)</f>
        <v/>
      </c>
      <c r="B32" s="20">
        <f>IF($A32="","",COUNTIFS('Trade Log'!$A$2:$A$1001,"&gt;="&amp;$A32,'Trade Log'!$A$2:$A$1001,"&lt;"&amp;$A32+7,'Trade Log'!$M$2:$M$1001,"Win")+COUNTIFS('Trade Log'!$A$2:$A$1001,"&gt;="&amp;$A32,'Trade Log'!$A$2:$A$1001,"&lt;"&amp;$A32+7,'Trade Log'!$M$2:$M$1001,"Loss")+COUNTIFS('Trade Log'!$A$2:$A$1001,"&gt;="&amp;$A32,'Trade Log'!$A$2:$A$1001,"&lt;"&amp;$A32+7,'Trade Log'!$M$2:$M$1001,"Breakeven"))</f>
        <v/>
      </c>
      <c r="C32" s="54">
        <f>IF($A32="","",IFERROR(COUNTIFS('Trade Log'!$A$2:$A$1001,"&gt;="&amp;$A32,'Trade Log'!$A$2:$A$1001,"&lt;"&amp;$A32+7,'Trade Log'!$M$2:$M$1001,"Win")/(COUNTIFS('Trade Log'!$A$2:$A$1001,"&gt;="&amp;$A32,'Trade Log'!$A$2:$A$1001,"&lt;"&amp;$A32+7,'Trade Log'!$M$2:$M$1001,"Win")+COUNTIFS('Trade Log'!$A$2:$A$1001,"&gt;="&amp;$A32,'Trade Log'!$A$2:$A$1001,"&lt;"&amp;$A32+7,'Trade Log'!$M$2:$M$1001,"Loss")),0))</f>
        <v/>
      </c>
      <c r="D32" s="25">
        <f>IF($A32="","",SUMIFS('Trade Log'!$K$2:$K$1001,'Trade Log'!$A$2:$A$1001,"&gt;="&amp;$A32,'Trade Log'!$A$2:$A$1001,"&lt;"&amp;$A32+7))</f>
        <v/>
      </c>
      <c r="E32" s="20">
        <f>IF($A32="","",COUNTIFS('Trade Log'!$A$2:$A$1001,"&gt;="&amp;$A32,'Trade Log'!$A$2:$A$1001,"&lt;"&amp;$A32+7,'Trade Log'!$P$2:$P$1001,"No"))</f>
        <v/>
      </c>
      <c r="F32" s="21" t="n"/>
      <c r="G32" s="21" t="n"/>
      <c r="H32" s="21" t="n"/>
    </row>
    <row r="33">
      <c r="A33" s="53">
        <f>IF(A32="","",A32+7)</f>
        <v/>
      </c>
      <c r="B33" s="20">
        <f>IF($A33="","",COUNTIFS('Trade Log'!$A$2:$A$1001,"&gt;="&amp;$A33,'Trade Log'!$A$2:$A$1001,"&lt;"&amp;$A33+7,'Trade Log'!$M$2:$M$1001,"Win")+COUNTIFS('Trade Log'!$A$2:$A$1001,"&gt;="&amp;$A33,'Trade Log'!$A$2:$A$1001,"&lt;"&amp;$A33+7,'Trade Log'!$M$2:$M$1001,"Loss")+COUNTIFS('Trade Log'!$A$2:$A$1001,"&gt;="&amp;$A33,'Trade Log'!$A$2:$A$1001,"&lt;"&amp;$A33+7,'Trade Log'!$M$2:$M$1001,"Breakeven"))</f>
        <v/>
      </c>
      <c r="C33" s="54">
        <f>IF($A33="","",IFERROR(COUNTIFS('Trade Log'!$A$2:$A$1001,"&gt;="&amp;$A33,'Trade Log'!$A$2:$A$1001,"&lt;"&amp;$A33+7,'Trade Log'!$M$2:$M$1001,"Win")/(COUNTIFS('Trade Log'!$A$2:$A$1001,"&gt;="&amp;$A33,'Trade Log'!$A$2:$A$1001,"&lt;"&amp;$A33+7,'Trade Log'!$M$2:$M$1001,"Win")+COUNTIFS('Trade Log'!$A$2:$A$1001,"&gt;="&amp;$A33,'Trade Log'!$A$2:$A$1001,"&lt;"&amp;$A33+7,'Trade Log'!$M$2:$M$1001,"Loss")),0))</f>
        <v/>
      </c>
      <c r="D33" s="25">
        <f>IF($A33="","",SUMIFS('Trade Log'!$K$2:$K$1001,'Trade Log'!$A$2:$A$1001,"&gt;="&amp;$A33,'Trade Log'!$A$2:$A$1001,"&lt;"&amp;$A33+7))</f>
        <v/>
      </c>
      <c r="E33" s="20">
        <f>IF($A33="","",COUNTIFS('Trade Log'!$A$2:$A$1001,"&gt;="&amp;$A33,'Trade Log'!$A$2:$A$1001,"&lt;"&amp;$A33+7,'Trade Log'!$P$2:$P$1001,"No"))</f>
        <v/>
      </c>
      <c r="F33" s="21" t="n"/>
      <c r="G33" s="21" t="n"/>
      <c r="H33" s="21" t="n"/>
    </row>
    <row r="34">
      <c r="A34" s="53">
        <f>IF(A33="","",A33+7)</f>
        <v/>
      </c>
      <c r="B34" s="20">
        <f>IF($A34="","",COUNTIFS('Trade Log'!$A$2:$A$1001,"&gt;="&amp;$A34,'Trade Log'!$A$2:$A$1001,"&lt;"&amp;$A34+7,'Trade Log'!$M$2:$M$1001,"Win")+COUNTIFS('Trade Log'!$A$2:$A$1001,"&gt;="&amp;$A34,'Trade Log'!$A$2:$A$1001,"&lt;"&amp;$A34+7,'Trade Log'!$M$2:$M$1001,"Loss")+COUNTIFS('Trade Log'!$A$2:$A$1001,"&gt;="&amp;$A34,'Trade Log'!$A$2:$A$1001,"&lt;"&amp;$A34+7,'Trade Log'!$M$2:$M$1001,"Breakeven"))</f>
        <v/>
      </c>
      <c r="C34" s="54">
        <f>IF($A34="","",IFERROR(COUNTIFS('Trade Log'!$A$2:$A$1001,"&gt;="&amp;$A34,'Trade Log'!$A$2:$A$1001,"&lt;"&amp;$A34+7,'Trade Log'!$M$2:$M$1001,"Win")/(COUNTIFS('Trade Log'!$A$2:$A$1001,"&gt;="&amp;$A34,'Trade Log'!$A$2:$A$1001,"&lt;"&amp;$A34+7,'Trade Log'!$M$2:$M$1001,"Win")+COUNTIFS('Trade Log'!$A$2:$A$1001,"&gt;="&amp;$A34,'Trade Log'!$A$2:$A$1001,"&lt;"&amp;$A34+7,'Trade Log'!$M$2:$M$1001,"Loss")),0))</f>
        <v/>
      </c>
      <c r="D34" s="25">
        <f>IF($A34="","",SUMIFS('Trade Log'!$K$2:$K$1001,'Trade Log'!$A$2:$A$1001,"&gt;="&amp;$A34,'Trade Log'!$A$2:$A$1001,"&lt;"&amp;$A34+7))</f>
        <v/>
      </c>
      <c r="E34" s="20">
        <f>IF($A34="","",COUNTIFS('Trade Log'!$A$2:$A$1001,"&gt;="&amp;$A34,'Trade Log'!$A$2:$A$1001,"&lt;"&amp;$A34+7,'Trade Log'!$P$2:$P$1001,"No"))</f>
        <v/>
      </c>
      <c r="F34" s="21" t="n"/>
      <c r="G34" s="21" t="n"/>
      <c r="H34" s="21" t="n"/>
    </row>
    <row r="35">
      <c r="A35" s="53">
        <f>IF(A34="","",A34+7)</f>
        <v/>
      </c>
      <c r="B35" s="20">
        <f>IF($A35="","",COUNTIFS('Trade Log'!$A$2:$A$1001,"&gt;="&amp;$A35,'Trade Log'!$A$2:$A$1001,"&lt;"&amp;$A35+7,'Trade Log'!$M$2:$M$1001,"Win")+COUNTIFS('Trade Log'!$A$2:$A$1001,"&gt;="&amp;$A35,'Trade Log'!$A$2:$A$1001,"&lt;"&amp;$A35+7,'Trade Log'!$M$2:$M$1001,"Loss")+COUNTIFS('Trade Log'!$A$2:$A$1001,"&gt;="&amp;$A35,'Trade Log'!$A$2:$A$1001,"&lt;"&amp;$A35+7,'Trade Log'!$M$2:$M$1001,"Breakeven"))</f>
        <v/>
      </c>
      <c r="C35" s="54">
        <f>IF($A35="","",IFERROR(COUNTIFS('Trade Log'!$A$2:$A$1001,"&gt;="&amp;$A35,'Trade Log'!$A$2:$A$1001,"&lt;"&amp;$A35+7,'Trade Log'!$M$2:$M$1001,"Win")/(COUNTIFS('Trade Log'!$A$2:$A$1001,"&gt;="&amp;$A35,'Trade Log'!$A$2:$A$1001,"&lt;"&amp;$A35+7,'Trade Log'!$M$2:$M$1001,"Win")+COUNTIFS('Trade Log'!$A$2:$A$1001,"&gt;="&amp;$A35,'Trade Log'!$A$2:$A$1001,"&lt;"&amp;$A35+7,'Trade Log'!$M$2:$M$1001,"Loss")),0))</f>
        <v/>
      </c>
      <c r="D35" s="25">
        <f>IF($A35="","",SUMIFS('Trade Log'!$K$2:$K$1001,'Trade Log'!$A$2:$A$1001,"&gt;="&amp;$A35,'Trade Log'!$A$2:$A$1001,"&lt;"&amp;$A35+7))</f>
        <v/>
      </c>
      <c r="E35" s="20">
        <f>IF($A35="","",COUNTIFS('Trade Log'!$A$2:$A$1001,"&gt;="&amp;$A35,'Trade Log'!$A$2:$A$1001,"&lt;"&amp;$A35+7,'Trade Log'!$P$2:$P$1001,"No"))</f>
        <v/>
      </c>
      <c r="F35" s="21" t="n"/>
      <c r="G35" s="21" t="n"/>
      <c r="H35" s="21" t="n"/>
    </row>
    <row r="36">
      <c r="A36" s="53">
        <f>IF(A35="","",A35+7)</f>
        <v/>
      </c>
      <c r="B36" s="20">
        <f>IF($A36="","",COUNTIFS('Trade Log'!$A$2:$A$1001,"&gt;="&amp;$A36,'Trade Log'!$A$2:$A$1001,"&lt;"&amp;$A36+7,'Trade Log'!$M$2:$M$1001,"Win")+COUNTIFS('Trade Log'!$A$2:$A$1001,"&gt;="&amp;$A36,'Trade Log'!$A$2:$A$1001,"&lt;"&amp;$A36+7,'Trade Log'!$M$2:$M$1001,"Loss")+COUNTIFS('Trade Log'!$A$2:$A$1001,"&gt;="&amp;$A36,'Trade Log'!$A$2:$A$1001,"&lt;"&amp;$A36+7,'Trade Log'!$M$2:$M$1001,"Breakeven"))</f>
        <v/>
      </c>
      <c r="C36" s="54">
        <f>IF($A36="","",IFERROR(COUNTIFS('Trade Log'!$A$2:$A$1001,"&gt;="&amp;$A36,'Trade Log'!$A$2:$A$1001,"&lt;"&amp;$A36+7,'Trade Log'!$M$2:$M$1001,"Win")/(COUNTIFS('Trade Log'!$A$2:$A$1001,"&gt;="&amp;$A36,'Trade Log'!$A$2:$A$1001,"&lt;"&amp;$A36+7,'Trade Log'!$M$2:$M$1001,"Win")+COUNTIFS('Trade Log'!$A$2:$A$1001,"&gt;="&amp;$A36,'Trade Log'!$A$2:$A$1001,"&lt;"&amp;$A36+7,'Trade Log'!$M$2:$M$1001,"Loss")),0))</f>
        <v/>
      </c>
      <c r="D36" s="25">
        <f>IF($A36="","",SUMIFS('Trade Log'!$K$2:$K$1001,'Trade Log'!$A$2:$A$1001,"&gt;="&amp;$A36,'Trade Log'!$A$2:$A$1001,"&lt;"&amp;$A36+7))</f>
        <v/>
      </c>
      <c r="E36" s="20">
        <f>IF($A36="","",COUNTIFS('Trade Log'!$A$2:$A$1001,"&gt;="&amp;$A36,'Trade Log'!$A$2:$A$1001,"&lt;"&amp;$A36+7,'Trade Log'!$P$2:$P$1001,"No"))</f>
        <v/>
      </c>
      <c r="F36" s="21" t="n"/>
      <c r="G36" s="21" t="n"/>
      <c r="H36" s="21" t="n"/>
    </row>
    <row r="37">
      <c r="A37" s="53">
        <f>IF(A36="","",A36+7)</f>
        <v/>
      </c>
      <c r="B37" s="20">
        <f>IF($A37="","",COUNTIFS('Trade Log'!$A$2:$A$1001,"&gt;="&amp;$A37,'Trade Log'!$A$2:$A$1001,"&lt;"&amp;$A37+7,'Trade Log'!$M$2:$M$1001,"Win")+COUNTIFS('Trade Log'!$A$2:$A$1001,"&gt;="&amp;$A37,'Trade Log'!$A$2:$A$1001,"&lt;"&amp;$A37+7,'Trade Log'!$M$2:$M$1001,"Loss")+COUNTIFS('Trade Log'!$A$2:$A$1001,"&gt;="&amp;$A37,'Trade Log'!$A$2:$A$1001,"&lt;"&amp;$A37+7,'Trade Log'!$M$2:$M$1001,"Breakeven"))</f>
        <v/>
      </c>
      <c r="C37" s="54">
        <f>IF($A37="","",IFERROR(COUNTIFS('Trade Log'!$A$2:$A$1001,"&gt;="&amp;$A37,'Trade Log'!$A$2:$A$1001,"&lt;"&amp;$A37+7,'Trade Log'!$M$2:$M$1001,"Win")/(COUNTIFS('Trade Log'!$A$2:$A$1001,"&gt;="&amp;$A37,'Trade Log'!$A$2:$A$1001,"&lt;"&amp;$A37+7,'Trade Log'!$M$2:$M$1001,"Win")+COUNTIFS('Trade Log'!$A$2:$A$1001,"&gt;="&amp;$A37,'Trade Log'!$A$2:$A$1001,"&lt;"&amp;$A37+7,'Trade Log'!$M$2:$M$1001,"Loss")),0))</f>
        <v/>
      </c>
      <c r="D37" s="25">
        <f>IF($A37="","",SUMIFS('Trade Log'!$K$2:$K$1001,'Trade Log'!$A$2:$A$1001,"&gt;="&amp;$A37,'Trade Log'!$A$2:$A$1001,"&lt;"&amp;$A37+7))</f>
        <v/>
      </c>
      <c r="E37" s="20">
        <f>IF($A37="","",COUNTIFS('Trade Log'!$A$2:$A$1001,"&gt;="&amp;$A37,'Trade Log'!$A$2:$A$1001,"&lt;"&amp;$A37+7,'Trade Log'!$P$2:$P$1001,"No"))</f>
        <v/>
      </c>
      <c r="F37" s="21" t="n"/>
      <c r="G37" s="21" t="n"/>
      <c r="H37" s="21" t="n"/>
    </row>
    <row r="38">
      <c r="A38" s="53">
        <f>IF(A37="","",A37+7)</f>
        <v/>
      </c>
      <c r="B38" s="20">
        <f>IF($A38="","",COUNTIFS('Trade Log'!$A$2:$A$1001,"&gt;="&amp;$A38,'Trade Log'!$A$2:$A$1001,"&lt;"&amp;$A38+7,'Trade Log'!$M$2:$M$1001,"Win")+COUNTIFS('Trade Log'!$A$2:$A$1001,"&gt;="&amp;$A38,'Trade Log'!$A$2:$A$1001,"&lt;"&amp;$A38+7,'Trade Log'!$M$2:$M$1001,"Loss")+COUNTIFS('Trade Log'!$A$2:$A$1001,"&gt;="&amp;$A38,'Trade Log'!$A$2:$A$1001,"&lt;"&amp;$A38+7,'Trade Log'!$M$2:$M$1001,"Breakeven"))</f>
        <v/>
      </c>
      <c r="C38" s="54">
        <f>IF($A38="","",IFERROR(COUNTIFS('Trade Log'!$A$2:$A$1001,"&gt;="&amp;$A38,'Trade Log'!$A$2:$A$1001,"&lt;"&amp;$A38+7,'Trade Log'!$M$2:$M$1001,"Win")/(COUNTIFS('Trade Log'!$A$2:$A$1001,"&gt;="&amp;$A38,'Trade Log'!$A$2:$A$1001,"&lt;"&amp;$A38+7,'Trade Log'!$M$2:$M$1001,"Win")+COUNTIFS('Trade Log'!$A$2:$A$1001,"&gt;="&amp;$A38,'Trade Log'!$A$2:$A$1001,"&lt;"&amp;$A38+7,'Trade Log'!$M$2:$M$1001,"Loss")),0))</f>
        <v/>
      </c>
      <c r="D38" s="25">
        <f>IF($A38="","",SUMIFS('Trade Log'!$K$2:$K$1001,'Trade Log'!$A$2:$A$1001,"&gt;="&amp;$A38,'Trade Log'!$A$2:$A$1001,"&lt;"&amp;$A38+7))</f>
        <v/>
      </c>
      <c r="E38" s="20">
        <f>IF($A38="","",COUNTIFS('Trade Log'!$A$2:$A$1001,"&gt;="&amp;$A38,'Trade Log'!$A$2:$A$1001,"&lt;"&amp;$A38+7,'Trade Log'!$P$2:$P$1001,"No"))</f>
        <v/>
      </c>
      <c r="F38" s="21" t="n"/>
      <c r="G38" s="21" t="n"/>
      <c r="H38" s="21" t="n"/>
    </row>
    <row r="39">
      <c r="A39" s="53">
        <f>IF(A38="","",A38+7)</f>
        <v/>
      </c>
      <c r="B39" s="20">
        <f>IF($A39="","",COUNTIFS('Trade Log'!$A$2:$A$1001,"&gt;="&amp;$A39,'Trade Log'!$A$2:$A$1001,"&lt;"&amp;$A39+7,'Trade Log'!$M$2:$M$1001,"Win")+COUNTIFS('Trade Log'!$A$2:$A$1001,"&gt;="&amp;$A39,'Trade Log'!$A$2:$A$1001,"&lt;"&amp;$A39+7,'Trade Log'!$M$2:$M$1001,"Loss")+COUNTIFS('Trade Log'!$A$2:$A$1001,"&gt;="&amp;$A39,'Trade Log'!$A$2:$A$1001,"&lt;"&amp;$A39+7,'Trade Log'!$M$2:$M$1001,"Breakeven"))</f>
        <v/>
      </c>
      <c r="C39" s="54">
        <f>IF($A39="","",IFERROR(COUNTIFS('Trade Log'!$A$2:$A$1001,"&gt;="&amp;$A39,'Trade Log'!$A$2:$A$1001,"&lt;"&amp;$A39+7,'Trade Log'!$M$2:$M$1001,"Win")/(COUNTIFS('Trade Log'!$A$2:$A$1001,"&gt;="&amp;$A39,'Trade Log'!$A$2:$A$1001,"&lt;"&amp;$A39+7,'Trade Log'!$M$2:$M$1001,"Win")+COUNTIFS('Trade Log'!$A$2:$A$1001,"&gt;="&amp;$A39,'Trade Log'!$A$2:$A$1001,"&lt;"&amp;$A39+7,'Trade Log'!$M$2:$M$1001,"Loss")),0))</f>
        <v/>
      </c>
      <c r="D39" s="25">
        <f>IF($A39="","",SUMIFS('Trade Log'!$K$2:$K$1001,'Trade Log'!$A$2:$A$1001,"&gt;="&amp;$A39,'Trade Log'!$A$2:$A$1001,"&lt;"&amp;$A39+7))</f>
        <v/>
      </c>
      <c r="E39" s="20">
        <f>IF($A39="","",COUNTIFS('Trade Log'!$A$2:$A$1001,"&gt;="&amp;$A39,'Trade Log'!$A$2:$A$1001,"&lt;"&amp;$A39+7,'Trade Log'!$P$2:$P$1001,"No"))</f>
        <v/>
      </c>
      <c r="F39" s="21" t="n"/>
      <c r="G39" s="21" t="n"/>
      <c r="H39" s="21" t="n"/>
    </row>
    <row r="40">
      <c r="A40" s="53">
        <f>IF(A39="","",A39+7)</f>
        <v/>
      </c>
      <c r="B40" s="20">
        <f>IF($A40="","",COUNTIFS('Trade Log'!$A$2:$A$1001,"&gt;="&amp;$A40,'Trade Log'!$A$2:$A$1001,"&lt;"&amp;$A40+7,'Trade Log'!$M$2:$M$1001,"Win")+COUNTIFS('Trade Log'!$A$2:$A$1001,"&gt;="&amp;$A40,'Trade Log'!$A$2:$A$1001,"&lt;"&amp;$A40+7,'Trade Log'!$M$2:$M$1001,"Loss")+COUNTIFS('Trade Log'!$A$2:$A$1001,"&gt;="&amp;$A40,'Trade Log'!$A$2:$A$1001,"&lt;"&amp;$A40+7,'Trade Log'!$M$2:$M$1001,"Breakeven"))</f>
        <v/>
      </c>
      <c r="C40" s="54">
        <f>IF($A40="","",IFERROR(COUNTIFS('Trade Log'!$A$2:$A$1001,"&gt;="&amp;$A40,'Trade Log'!$A$2:$A$1001,"&lt;"&amp;$A40+7,'Trade Log'!$M$2:$M$1001,"Win")/(COUNTIFS('Trade Log'!$A$2:$A$1001,"&gt;="&amp;$A40,'Trade Log'!$A$2:$A$1001,"&lt;"&amp;$A40+7,'Trade Log'!$M$2:$M$1001,"Win")+COUNTIFS('Trade Log'!$A$2:$A$1001,"&gt;="&amp;$A40,'Trade Log'!$A$2:$A$1001,"&lt;"&amp;$A40+7,'Trade Log'!$M$2:$M$1001,"Loss")),0))</f>
        <v/>
      </c>
      <c r="D40" s="25">
        <f>IF($A40="","",SUMIFS('Trade Log'!$K$2:$K$1001,'Trade Log'!$A$2:$A$1001,"&gt;="&amp;$A40,'Trade Log'!$A$2:$A$1001,"&lt;"&amp;$A40+7))</f>
        <v/>
      </c>
      <c r="E40" s="20">
        <f>IF($A40="","",COUNTIFS('Trade Log'!$A$2:$A$1001,"&gt;="&amp;$A40,'Trade Log'!$A$2:$A$1001,"&lt;"&amp;$A40+7,'Trade Log'!$P$2:$P$1001,"No"))</f>
        <v/>
      </c>
      <c r="F40" s="21" t="n"/>
      <c r="G40" s="21" t="n"/>
      <c r="H40" s="21" t="n"/>
    </row>
    <row r="41">
      <c r="A41" s="53">
        <f>IF(A40="","",A40+7)</f>
        <v/>
      </c>
      <c r="B41" s="20">
        <f>IF($A41="","",COUNTIFS('Trade Log'!$A$2:$A$1001,"&gt;="&amp;$A41,'Trade Log'!$A$2:$A$1001,"&lt;"&amp;$A41+7,'Trade Log'!$M$2:$M$1001,"Win")+COUNTIFS('Trade Log'!$A$2:$A$1001,"&gt;="&amp;$A41,'Trade Log'!$A$2:$A$1001,"&lt;"&amp;$A41+7,'Trade Log'!$M$2:$M$1001,"Loss")+COUNTIFS('Trade Log'!$A$2:$A$1001,"&gt;="&amp;$A41,'Trade Log'!$A$2:$A$1001,"&lt;"&amp;$A41+7,'Trade Log'!$M$2:$M$1001,"Breakeven"))</f>
        <v/>
      </c>
      <c r="C41" s="54">
        <f>IF($A41="","",IFERROR(COUNTIFS('Trade Log'!$A$2:$A$1001,"&gt;="&amp;$A41,'Trade Log'!$A$2:$A$1001,"&lt;"&amp;$A41+7,'Trade Log'!$M$2:$M$1001,"Win")/(COUNTIFS('Trade Log'!$A$2:$A$1001,"&gt;="&amp;$A41,'Trade Log'!$A$2:$A$1001,"&lt;"&amp;$A41+7,'Trade Log'!$M$2:$M$1001,"Win")+COUNTIFS('Trade Log'!$A$2:$A$1001,"&gt;="&amp;$A41,'Trade Log'!$A$2:$A$1001,"&lt;"&amp;$A41+7,'Trade Log'!$M$2:$M$1001,"Loss")),0))</f>
        <v/>
      </c>
      <c r="D41" s="25">
        <f>IF($A41="","",SUMIFS('Trade Log'!$K$2:$K$1001,'Trade Log'!$A$2:$A$1001,"&gt;="&amp;$A41,'Trade Log'!$A$2:$A$1001,"&lt;"&amp;$A41+7))</f>
        <v/>
      </c>
      <c r="E41" s="20">
        <f>IF($A41="","",COUNTIFS('Trade Log'!$A$2:$A$1001,"&gt;="&amp;$A41,'Trade Log'!$A$2:$A$1001,"&lt;"&amp;$A41+7,'Trade Log'!$P$2:$P$1001,"No"))</f>
        <v/>
      </c>
      <c r="F41" s="21" t="n"/>
      <c r="G41" s="21" t="n"/>
      <c r="H41" s="21" t="n"/>
    </row>
    <row r="42">
      <c r="A42" s="53">
        <f>IF(A41="","",A41+7)</f>
        <v/>
      </c>
      <c r="B42" s="20">
        <f>IF($A42="","",COUNTIFS('Trade Log'!$A$2:$A$1001,"&gt;="&amp;$A42,'Trade Log'!$A$2:$A$1001,"&lt;"&amp;$A42+7,'Trade Log'!$M$2:$M$1001,"Win")+COUNTIFS('Trade Log'!$A$2:$A$1001,"&gt;="&amp;$A42,'Trade Log'!$A$2:$A$1001,"&lt;"&amp;$A42+7,'Trade Log'!$M$2:$M$1001,"Loss")+COUNTIFS('Trade Log'!$A$2:$A$1001,"&gt;="&amp;$A42,'Trade Log'!$A$2:$A$1001,"&lt;"&amp;$A42+7,'Trade Log'!$M$2:$M$1001,"Breakeven"))</f>
        <v/>
      </c>
      <c r="C42" s="54">
        <f>IF($A42="","",IFERROR(COUNTIFS('Trade Log'!$A$2:$A$1001,"&gt;="&amp;$A42,'Trade Log'!$A$2:$A$1001,"&lt;"&amp;$A42+7,'Trade Log'!$M$2:$M$1001,"Win")/(COUNTIFS('Trade Log'!$A$2:$A$1001,"&gt;="&amp;$A42,'Trade Log'!$A$2:$A$1001,"&lt;"&amp;$A42+7,'Trade Log'!$M$2:$M$1001,"Win")+COUNTIFS('Trade Log'!$A$2:$A$1001,"&gt;="&amp;$A42,'Trade Log'!$A$2:$A$1001,"&lt;"&amp;$A42+7,'Trade Log'!$M$2:$M$1001,"Loss")),0))</f>
        <v/>
      </c>
      <c r="D42" s="25">
        <f>IF($A42="","",SUMIFS('Trade Log'!$K$2:$K$1001,'Trade Log'!$A$2:$A$1001,"&gt;="&amp;$A42,'Trade Log'!$A$2:$A$1001,"&lt;"&amp;$A42+7))</f>
        <v/>
      </c>
      <c r="E42" s="20">
        <f>IF($A42="","",COUNTIFS('Trade Log'!$A$2:$A$1001,"&gt;="&amp;$A42,'Trade Log'!$A$2:$A$1001,"&lt;"&amp;$A42+7,'Trade Log'!$P$2:$P$1001,"No"))</f>
        <v/>
      </c>
      <c r="F42" s="21" t="n"/>
      <c r="G42" s="21" t="n"/>
      <c r="H42" s="21" t="n"/>
    </row>
    <row r="43">
      <c r="A43" s="53">
        <f>IF(A42="","",A42+7)</f>
        <v/>
      </c>
      <c r="B43" s="20">
        <f>IF($A43="","",COUNTIFS('Trade Log'!$A$2:$A$1001,"&gt;="&amp;$A43,'Trade Log'!$A$2:$A$1001,"&lt;"&amp;$A43+7,'Trade Log'!$M$2:$M$1001,"Win")+COUNTIFS('Trade Log'!$A$2:$A$1001,"&gt;="&amp;$A43,'Trade Log'!$A$2:$A$1001,"&lt;"&amp;$A43+7,'Trade Log'!$M$2:$M$1001,"Loss")+COUNTIFS('Trade Log'!$A$2:$A$1001,"&gt;="&amp;$A43,'Trade Log'!$A$2:$A$1001,"&lt;"&amp;$A43+7,'Trade Log'!$M$2:$M$1001,"Breakeven"))</f>
        <v/>
      </c>
      <c r="C43" s="54">
        <f>IF($A43="","",IFERROR(COUNTIFS('Trade Log'!$A$2:$A$1001,"&gt;="&amp;$A43,'Trade Log'!$A$2:$A$1001,"&lt;"&amp;$A43+7,'Trade Log'!$M$2:$M$1001,"Win")/(COUNTIFS('Trade Log'!$A$2:$A$1001,"&gt;="&amp;$A43,'Trade Log'!$A$2:$A$1001,"&lt;"&amp;$A43+7,'Trade Log'!$M$2:$M$1001,"Win")+COUNTIFS('Trade Log'!$A$2:$A$1001,"&gt;="&amp;$A43,'Trade Log'!$A$2:$A$1001,"&lt;"&amp;$A43+7,'Trade Log'!$M$2:$M$1001,"Loss")),0))</f>
        <v/>
      </c>
      <c r="D43" s="25">
        <f>IF($A43="","",SUMIFS('Trade Log'!$K$2:$K$1001,'Trade Log'!$A$2:$A$1001,"&gt;="&amp;$A43,'Trade Log'!$A$2:$A$1001,"&lt;"&amp;$A43+7))</f>
        <v/>
      </c>
      <c r="E43" s="20">
        <f>IF($A43="","",COUNTIFS('Trade Log'!$A$2:$A$1001,"&gt;="&amp;$A43,'Trade Log'!$A$2:$A$1001,"&lt;"&amp;$A43+7,'Trade Log'!$P$2:$P$1001,"No"))</f>
        <v/>
      </c>
      <c r="F43" s="21" t="n"/>
      <c r="G43" s="21" t="n"/>
      <c r="H43" s="21" t="n"/>
    </row>
    <row r="44">
      <c r="A44" s="53">
        <f>IF(A43="","",A43+7)</f>
        <v/>
      </c>
      <c r="B44" s="20">
        <f>IF($A44="","",COUNTIFS('Trade Log'!$A$2:$A$1001,"&gt;="&amp;$A44,'Trade Log'!$A$2:$A$1001,"&lt;"&amp;$A44+7,'Trade Log'!$M$2:$M$1001,"Win")+COUNTIFS('Trade Log'!$A$2:$A$1001,"&gt;="&amp;$A44,'Trade Log'!$A$2:$A$1001,"&lt;"&amp;$A44+7,'Trade Log'!$M$2:$M$1001,"Loss")+COUNTIFS('Trade Log'!$A$2:$A$1001,"&gt;="&amp;$A44,'Trade Log'!$A$2:$A$1001,"&lt;"&amp;$A44+7,'Trade Log'!$M$2:$M$1001,"Breakeven"))</f>
        <v/>
      </c>
      <c r="C44" s="54">
        <f>IF($A44="","",IFERROR(COUNTIFS('Trade Log'!$A$2:$A$1001,"&gt;="&amp;$A44,'Trade Log'!$A$2:$A$1001,"&lt;"&amp;$A44+7,'Trade Log'!$M$2:$M$1001,"Win")/(COUNTIFS('Trade Log'!$A$2:$A$1001,"&gt;="&amp;$A44,'Trade Log'!$A$2:$A$1001,"&lt;"&amp;$A44+7,'Trade Log'!$M$2:$M$1001,"Win")+COUNTIFS('Trade Log'!$A$2:$A$1001,"&gt;="&amp;$A44,'Trade Log'!$A$2:$A$1001,"&lt;"&amp;$A44+7,'Trade Log'!$M$2:$M$1001,"Loss")),0))</f>
        <v/>
      </c>
      <c r="D44" s="25">
        <f>IF($A44="","",SUMIFS('Trade Log'!$K$2:$K$1001,'Trade Log'!$A$2:$A$1001,"&gt;="&amp;$A44,'Trade Log'!$A$2:$A$1001,"&lt;"&amp;$A44+7))</f>
        <v/>
      </c>
      <c r="E44" s="20">
        <f>IF($A44="","",COUNTIFS('Trade Log'!$A$2:$A$1001,"&gt;="&amp;$A44,'Trade Log'!$A$2:$A$1001,"&lt;"&amp;$A44+7,'Trade Log'!$P$2:$P$1001,"No"))</f>
        <v/>
      </c>
      <c r="F44" s="21" t="n"/>
      <c r="G44" s="21" t="n"/>
      <c r="H44" s="21" t="n"/>
    </row>
    <row r="45">
      <c r="A45" s="53">
        <f>IF(A44="","",A44+7)</f>
        <v/>
      </c>
      <c r="B45" s="20">
        <f>IF($A45="","",COUNTIFS('Trade Log'!$A$2:$A$1001,"&gt;="&amp;$A45,'Trade Log'!$A$2:$A$1001,"&lt;"&amp;$A45+7,'Trade Log'!$M$2:$M$1001,"Win")+COUNTIFS('Trade Log'!$A$2:$A$1001,"&gt;="&amp;$A45,'Trade Log'!$A$2:$A$1001,"&lt;"&amp;$A45+7,'Trade Log'!$M$2:$M$1001,"Loss")+COUNTIFS('Trade Log'!$A$2:$A$1001,"&gt;="&amp;$A45,'Trade Log'!$A$2:$A$1001,"&lt;"&amp;$A45+7,'Trade Log'!$M$2:$M$1001,"Breakeven"))</f>
        <v/>
      </c>
      <c r="C45" s="54">
        <f>IF($A45="","",IFERROR(COUNTIFS('Trade Log'!$A$2:$A$1001,"&gt;="&amp;$A45,'Trade Log'!$A$2:$A$1001,"&lt;"&amp;$A45+7,'Trade Log'!$M$2:$M$1001,"Win")/(COUNTIFS('Trade Log'!$A$2:$A$1001,"&gt;="&amp;$A45,'Trade Log'!$A$2:$A$1001,"&lt;"&amp;$A45+7,'Trade Log'!$M$2:$M$1001,"Win")+COUNTIFS('Trade Log'!$A$2:$A$1001,"&gt;="&amp;$A45,'Trade Log'!$A$2:$A$1001,"&lt;"&amp;$A45+7,'Trade Log'!$M$2:$M$1001,"Loss")),0))</f>
        <v/>
      </c>
      <c r="D45" s="25">
        <f>IF($A45="","",SUMIFS('Trade Log'!$K$2:$K$1001,'Trade Log'!$A$2:$A$1001,"&gt;="&amp;$A45,'Trade Log'!$A$2:$A$1001,"&lt;"&amp;$A45+7))</f>
        <v/>
      </c>
      <c r="E45" s="20">
        <f>IF($A45="","",COUNTIFS('Trade Log'!$A$2:$A$1001,"&gt;="&amp;$A45,'Trade Log'!$A$2:$A$1001,"&lt;"&amp;$A45+7,'Trade Log'!$P$2:$P$1001,"No"))</f>
        <v/>
      </c>
      <c r="F45" s="21" t="n"/>
      <c r="G45" s="21" t="n"/>
      <c r="H45" s="21" t="n"/>
    </row>
    <row r="46">
      <c r="A46" s="53">
        <f>IF(A45="","",A45+7)</f>
        <v/>
      </c>
      <c r="B46" s="20">
        <f>IF($A46="","",COUNTIFS('Trade Log'!$A$2:$A$1001,"&gt;="&amp;$A46,'Trade Log'!$A$2:$A$1001,"&lt;"&amp;$A46+7,'Trade Log'!$M$2:$M$1001,"Win")+COUNTIFS('Trade Log'!$A$2:$A$1001,"&gt;="&amp;$A46,'Trade Log'!$A$2:$A$1001,"&lt;"&amp;$A46+7,'Trade Log'!$M$2:$M$1001,"Loss")+COUNTIFS('Trade Log'!$A$2:$A$1001,"&gt;="&amp;$A46,'Trade Log'!$A$2:$A$1001,"&lt;"&amp;$A46+7,'Trade Log'!$M$2:$M$1001,"Breakeven"))</f>
        <v/>
      </c>
      <c r="C46" s="54">
        <f>IF($A46="","",IFERROR(COUNTIFS('Trade Log'!$A$2:$A$1001,"&gt;="&amp;$A46,'Trade Log'!$A$2:$A$1001,"&lt;"&amp;$A46+7,'Trade Log'!$M$2:$M$1001,"Win")/(COUNTIFS('Trade Log'!$A$2:$A$1001,"&gt;="&amp;$A46,'Trade Log'!$A$2:$A$1001,"&lt;"&amp;$A46+7,'Trade Log'!$M$2:$M$1001,"Win")+COUNTIFS('Trade Log'!$A$2:$A$1001,"&gt;="&amp;$A46,'Trade Log'!$A$2:$A$1001,"&lt;"&amp;$A46+7,'Trade Log'!$M$2:$M$1001,"Loss")),0))</f>
        <v/>
      </c>
      <c r="D46" s="25">
        <f>IF($A46="","",SUMIFS('Trade Log'!$K$2:$K$1001,'Trade Log'!$A$2:$A$1001,"&gt;="&amp;$A46,'Trade Log'!$A$2:$A$1001,"&lt;"&amp;$A46+7))</f>
        <v/>
      </c>
      <c r="E46" s="20">
        <f>IF($A46="","",COUNTIFS('Trade Log'!$A$2:$A$1001,"&gt;="&amp;$A46,'Trade Log'!$A$2:$A$1001,"&lt;"&amp;$A46+7,'Trade Log'!$P$2:$P$1001,"No"))</f>
        <v/>
      </c>
      <c r="F46" s="21" t="n"/>
      <c r="G46" s="21" t="n"/>
      <c r="H46" s="21" t="n"/>
    </row>
    <row r="47">
      <c r="A47" s="53">
        <f>IF(A46="","",A46+7)</f>
        <v/>
      </c>
      <c r="B47" s="20">
        <f>IF($A47="","",COUNTIFS('Trade Log'!$A$2:$A$1001,"&gt;="&amp;$A47,'Trade Log'!$A$2:$A$1001,"&lt;"&amp;$A47+7,'Trade Log'!$M$2:$M$1001,"Win")+COUNTIFS('Trade Log'!$A$2:$A$1001,"&gt;="&amp;$A47,'Trade Log'!$A$2:$A$1001,"&lt;"&amp;$A47+7,'Trade Log'!$M$2:$M$1001,"Loss")+COUNTIFS('Trade Log'!$A$2:$A$1001,"&gt;="&amp;$A47,'Trade Log'!$A$2:$A$1001,"&lt;"&amp;$A47+7,'Trade Log'!$M$2:$M$1001,"Breakeven"))</f>
        <v/>
      </c>
      <c r="C47" s="54">
        <f>IF($A47="","",IFERROR(COUNTIFS('Trade Log'!$A$2:$A$1001,"&gt;="&amp;$A47,'Trade Log'!$A$2:$A$1001,"&lt;"&amp;$A47+7,'Trade Log'!$M$2:$M$1001,"Win")/(COUNTIFS('Trade Log'!$A$2:$A$1001,"&gt;="&amp;$A47,'Trade Log'!$A$2:$A$1001,"&lt;"&amp;$A47+7,'Trade Log'!$M$2:$M$1001,"Win")+COUNTIFS('Trade Log'!$A$2:$A$1001,"&gt;="&amp;$A47,'Trade Log'!$A$2:$A$1001,"&lt;"&amp;$A47+7,'Trade Log'!$M$2:$M$1001,"Loss")),0))</f>
        <v/>
      </c>
      <c r="D47" s="25">
        <f>IF($A47="","",SUMIFS('Trade Log'!$K$2:$K$1001,'Trade Log'!$A$2:$A$1001,"&gt;="&amp;$A47,'Trade Log'!$A$2:$A$1001,"&lt;"&amp;$A47+7))</f>
        <v/>
      </c>
      <c r="E47" s="20">
        <f>IF($A47="","",COUNTIFS('Trade Log'!$A$2:$A$1001,"&gt;="&amp;$A47,'Trade Log'!$A$2:$A$1001,"&lt;"&amp;$A47+7,'Trade Log'!$P$2:$P$1001,"No"))</f>
        <v/>
      </c>
      <c r="F47" s="21" t="n"/>
      <c r="G47" s="21" t="n"/>
      <c r="H47" s="21" t="n"/>
    </row>
    <row r="48">
      <c r="A48" s="53">
        <f>IF(A47="","",A47+7)</f>
        <v/>
      </c>
      <c r="B48" s="20">
        <f>IF($A48="","",COUNTIFS('Trade Log'!$A$2:$A$1001,"&gt;="&amp;$A48,'Trade Log'!$A$2:$A$1001,"&lt;"&amp;$A48+7,'Trade Log'!$M$2:$M$1001,"Win")+COUNTIFS('Trade Log'!$A$2:$A$1001,"&gt;="&amp;$A48,'Trade Log'!$A$2:$A$1001,"&lt;"&amp;$A48+7,'Trade Log'!$M$2:$M$1001,"Loss")+COUNTIFS('Trade Log'!$A$2:$A$1001,"&gt;="&amp;$A48,'Trade Log'!$A$2:$A$1001,"&lt;"&amp;$A48+7,'Trade Log'!$M$2:$M$1001,"Breakeven"))</f>
        <v/>
      </c>
      <c r="C48" s="54">
        <f>IF($A48="","",IFERROR(COUNTIFS('Trade Log'!$A$2:$A$1001,"&gt;="&amp;$A48,'Trade Log'!$A$2:$A$1001,"&lt;"&amp;$A48+7,'Trade Log'!$M$2:$M$1001,"Win")/(COUNTIFS('Trade Log'!$A$2:$A$1001,"&gt;="&amp;$A48,'Trade Log'!$A$2:$A$1001,"&lt;"&amp;$A48+7,'Trade Log'!$M$2:$M$1001,"Win")+COUNTIFS('Trade Log'!$A$2:$A$1001,"&gt;="&amp;$A48,'Trade Log'!$A$2:$A$1001,"&lt;"&amp;$A48+7,'Trade Log'!$M$2:$M$1001,"Loss")),0))</f>
        <v/>
      </c>
      <c r="D48" s="25">
        <f>IF($A48="","",SUMIFS('Trade Log'!$K$2:$K$1001,'Trade Log'!$A$2:$A$1001,"&gt;="&amp;$A48,'Trade Log'!$A$2:$A$1001,"&lt;"&amp;$A48+7))</f>
        <v/>
      </c>
      <c r="E48" s="20">
        <f>IF($A48="","",COUNTIFS('Trade Log'!$A$2:$A$1001,"&gt;="&amp;$A48,'Trade Log'!$A$2:$A$1001,"&lt;"&amp;$A48+7,'Trade Log'!$P$2:$P$1001,"No"))</f>
        <v/>
      </c>
      <c r="F48" s="21" t="n"/>
      <c r="G48" s="21" t="n"/>
      <c r="H48" s="21" t="n"/>
    </row>
    <row r="49">
      <c r="A49" s="53">
        <f>IF(A48="","",A48+7)</f>
        <v/>
      </c>
      <c r="B49" s="20">
        <f>IF($A49="","",COUNTIFS('Trade Log'!$A$2:$A$1001,"&gt;="&amp;$A49,'Trade Log'!$A$2:$A$1001,"&lt;"&amp;$A49+7,'Trade Log'!$M$2:$M$1001,"Win")+COUNTIFS('Trade Log'!$A$2:$A$1001,"&gt;="&amp;$A49,'Trade Log'!$A$2:$A$1001,"&lt;"&amp;$A49+7,'Trade Log'!$M$2:$M$1001,"Loss")+COUNTIFS('Trade Log'!$A$2:$A$1001,"&gt;="&amp;$A49,'Trade Log'!$A$2:$A$1001,"&lt;"&amp;$A49+7,'Trade Log'!$M$2:$M$1001,"Breakeven"))</f>
        <v/>
      </c>
      <c r="C49" s="54">
        <f>IF($A49="","",IFERROR(COUNTIFS('Trade Log'!$A$2:$A$1001,"&gt;="&amp;$A49,'Trade Log'!$A$2:$A$1001,"&lt;"&amp;$A49+7,'Trade Log'!$M$2:$M$1001,"Win")/(COUNTIFS('Trade Log'!$A$2:$A$1001,"&gt;="&amp;$A49,'Trade Log'!$A$2:$A$1001,"&lt;"&amp;$A49+7,'Trade Log'!$M$2:$M$1001,"Win")+COUNTIFS('Trade Log'!$A$2:$A$1001,"&gt;="&amp;$A49,'Trade Log'!$A$2:$A$1001,"&lt;"&amp;$A49+7,'Trade Log'!$M$2:$M$1001,"Loss")),0))</f>
        <v/>
      </c>
      <c r="D49" s="25">
        <f>IF($A49="","",SUMIFS('Trade Log'!$K$2:$K$1001,'Trade Log'!$A$2:$A$1001,"&gt;="&amp;$A49,'Trade Log'!$A$2:$A$1001,"&lt;"&amp;$A49+7))</f>
        <v/>
      </c>
      <c r="E49" s="20">
        <f>IF($A49="","",COUNTIFS('Trade Log'!$A$2:$A$1001,"&gt;="&amp;$A49,'Trade Log'!$A$2:$A$1001,"&lt;"&amp;$A49+7,'Trade Log'!$P$2:$P$1001,"No"))</f>
        <v/>
      </c>
      <c r="F49" s="21" t="n"/>
      <c r="G49" s="21" t="n"/>
      <c r="H49" s="21" t="n"/>
    </row>
    <row r="50">
      <c r="A50" s="53">
        <f>IF(A49="","",A49+7)</f>
        <v/>
      </c>
      <c r="B50" s="20">
        <f>IF($A50="","",COUNTIFS('Trade Log'!$A$2:$A$1001,"&gt;="&amp;$A50,'Trade Log'!$A$2:$A$1001,"&lt;"&amp;$A50+7,'Trade Log'!$M$2:$M$1001,"Win")+COUNTIFS('Trade Log'!$A$2:$A$1001,"&gt;="&amp;$A50,'Trade Log'!$A$2:$A$1001,"&lt;"&amp;$A50+7,'Trade Log'!$M$2:$M$1001,"Loss")+COUNTIFS('Trade Log'!$A$2:$A$1001,"&gt;="&amp;$A50,'Trade Log'!$A$2:$A$1001,"&lt;"&amp;$A50+7,'Trade Log'!$M$2:$M$1001,"Breakeven"))</f>
        <v/>
      </c>
      <c r="C50" s="54">
        <f>IF($A50="","",IFERROR(COUNTIFS('Trade Log'!$A$2:$A$1001,"&gt;="&amp;$A50,'Trade Log'!$A$2:$A$1001,"&lt;"&amp;$A50+7,'Trade Log'!$M$2:$M$1001,"Win")/(COUNTIFS('Trade Log'!$A$2:$A$1001,"&gt;="&amp;$A50,'Trade Log'!$A$2:$A$1001,"&lt;"&amp;$A50+7,'Trade Log'!$M$2:$M$1001,"Win")+COUNTIFS('Trade Log'!$A$2:$A$1001,"&gt;="&amp;$A50,'Trade Log'!$A$2:$A$1001,"&lt;"&amp;$A50+7,'Trade Log'!$M$2:$M$1001,"Loss")),0))</f>
        <v/>
      </c>
      <c r="D50" s="25">
        <f>IF($A50="","",SUMIFS('Trade Log'!$K$2:$K$1001,'Trade Log'!$A$2:$A$1001,"&gt;="&amp;$A50,'Trade Log'!$A$2:$A$1001,"&lt;"&amp;$A50+7))</f>
        <v/>
      </c>
      <c r="E50" s="20">
        <f>IF($A50="","",COUNTIFS('Trade Log'!$A$2:$A$1001,"&gt;="&amp;$A50,'Trade Log'!$A$2:$A$1001,"&lt;"&amp;$A50+7,'Trade Log'!$P$2:$P$1001,"No"))</f>
        <v/>
      </c>
      <c r="F50" s="21" t="n"/>
      <c r="G50" s="21" t="n"/>
      <c r="H50" s="21" t="n"/>
    </row>
    <row r="51">
      <c r="A51" s="53">
        <f>IF(A50="","",A50+7)</f>
        <v/>
      </c>
      <c r="B51" s="20">
        <f>IF($A51="","",COUNTIFS('Trade Log'!$A$2:$A$1001,"&gt;="&amp;$A51,'Trade Log'!$A$2:$A$1001,"&lt;"&amp;$A51+7,'Trade Log'!$M$2:$M$1001,"Win")+COUNTIFS('Trade Log'!$A$2:$A$1001,"&gt;="&amp;$A51,'Trade Log'!$A$2:$A$1001,"&lt;"&amp;$A51+7,'Trade Log'!$M$2:$M$1001,"Loss")+COUNTIFS('Trade Log'!$A$2:$A$1001,"&gt;="&amp;$A51,'Trade Log'!$A$2:$A$1001,"&lt;"&amp;$A51+7,'Trade Log'!$M$2:$M$1001,"Breakeven"))</f>
        <v/>
      </c>
      <c r="C51" s="54">
        <f>IF($A51="","",IFERROR(COUNTIFS('Trade Log'!$A$2:$A$1001,"&gt;="&amp;$A51,'Trade Log'!$A$2:$A$1001,"&lt;"&amp;$A51+7,'Trade Log'!$M$2:$M$1001,"Win")/(COUNTIFS('Trade Log'!$A$2:$A$1001,"&gt;="&amp;$A51,'Trade Log'!$A$2:$A$1001,"&lt;"&amp;$A51+7,'Trade Log'!$M$2:$M$1001,"Win")+COUNTIFS('Trade Log'!$A$2:$A$1001,"&gt;="&amp;$A51,'Trade Log'!$A$2:$A$1001,"&lt;"&amp;$A51+7,'Trade Log'!$M$2:$M$1001,"Loss")),0))</f>
        <v/>
      </c>
      <c r="D51" s="25">
        <f>IF($A51="","",SUMIFS('Trade Log'!$K$2:$K$1001,'Trade Log'!$A$2:$A$1001,"&gt;="&amp;$A51,'Trade Log'!$A$2:$A$1001,"&lt;"&amp;$A51+7))</f>
        <v/>
      </c>
      <c r="E51" s="20">
        <f>IF($A51="","",COUNTIFS('Trade Log'!$A$2:$A$1001,"&gt;="&amp;$A51,'Trade Log'!$A$2:$A$1001,"&lt;"&amp;$A51+7,'Trade Log'!$P$2:$P$1001,"No"))</f>
        <v/>
      </c>
      <c r="F51" s="21" t="n"/>
      <c r="G51" s="21" t="n"/>
      <c r="H51" s="21" t="n"/>
    </row>
    <row r="52">
      <c r="A52" s="53">
        <f>IF(A51="","",A51+7)</f>
        <v/>
      </c>
      <c r="B52" s="20">
        <f>IF($A52="","",COUNTIFS('Trade Log'!$A$2:$A$1001,"&gt;="&amp;$A52,'Trade Log'!$A$2:$A$1001,"&lt;"&amp;$A52+7,'Trade Log'!$M$2:$M$1001,"Win")+COUNTIFS('Trade Log'!$A$2:$A$1001,"&gt;="&amp;$A52,'Trade Log'!$A$2:$A$1001,"&lt;"&amp;$A52+7,'Trade Log'!$M$2:$M$1001,"Loss")+COUNTIFS('Trade Log'!$A$2:$A$1001,"&gt;="&amp;$A52,'Trade Log'!$A$2:$A$1001,"&lt;"&amp;$A52+7,'Trade Log'!$M$2:$M$1001,"Breakeven"))</f>
        <v/>
      </c>
      <c r="C52" s="54">
        <f>IF($A52="","",IFERROR(COUNTIFS('Trade Log'!$A$2:$A$1001,"&gt;="&amp;$A52,'Trade Log'!$A$2:$A$1001,"&lt;"&amp;$A52+7,'Trade Log'!$M$2:$M$1001,"Win")/(COUNTIFS('Trade Log'!$A$2:$A$1001,"&gt;="&amp;$A52,'Trade Log'!$A$2:$A$1001,"&lt;"&amp;$A52+7,'Trade Log'!$M$2:$M$1001,"Win")+COUNTIFS('Trade Log'!$A$2:$A$1001,"&gt;="&amp;$A52,'Trade Log'!$A$2:$A$1001,"&lt;"&amp;$A52+7,'Trade Log'!$M$2:$M$1001,"Loss")),0))</f>
        <v/>
      </c>
      <c r="D52" s="25">
        <f>IF($A52="","",SUMIFS('Trade Log'!$K$2:$K$1001,'Trade Log'!$A$2:$A$1001,"&gt;="&amp;$A52,'Trade Log'!$A$2:$A$1001,"&lt;"&amp;$A52+7))</f>
        <v/>
      </c>
      <c r="E52" s="20">
        <f>IF($A52="","",COUNTIFS('Trade Log'!$A$2:$A$1001,"&gt;="&amp;$A52,'Trade Log'!$A$2:$A$1001,"&lt;"&amp;$A52+7,'Trade Log'!$P$2:$P$1001,"No"))</f>
        <v/>
      </c>
      <c r="F52" s="21" t="n"/>
      <c r="G52" s="21" t="n"/>
      <c r="H52" s="21" t="n"/>
    </row>
    <row r="53">
      <c r="A53" s="53">
        <f>IF(A52="","",A52+7)</f>
        <v/>
      </c>
      <c r="B53" s="20">
        <f>IF($A53="","",COUNTIFS('Trade Log'!$A$2:$A$1001,"&gt;="&amp;$A53,'Trade Log'!$A$2:$A$1001,"&lt;"&amp;$A53+7,'Trade Log'!$M$2:$M$1001,"Win")+COUNTIFS('Trade Log'!$A$2:$A$1001,"&gt;="&amp;$A53,'Trade Log'!$A$2:$A$1001,"&lt;"&amp;$A53+7,'Trade Log'!$M$2:$M$1001,"Loss")+COUNTIFS('Trade Log'!$A$2:$A$1001,"&gt;="&amp;$A53,'Trade Log'!$A$2:$A$1001,"&lt;"&amp;$A53+7,'Trade Log'!$M$2:$M$1001,"Breakeven"))</f>
        <v/>
      </c>
      <c r="C53" s="54">
        <f>IF($A53="","",IFERROR(COUNTIFS('Trade Log'!$A$2:$A$1001,"&gt;="&amp;$A53,'Trade Log'!$A$2:$A$1001,"&lt;"&amp;$A53+7,'Trade Log'!$M$2:$M$1001,"Win")/(COUNTIFS('Trade Log'!$A$2:$A$1001,"&gt;="&amp;$A53,'Trade Log'!$A$2:$A$1001,"&lt;"&amp;$A53+7,'Trade Log'!$M$2:$M$1001,"Win")+COUNTIFS('Trade Log'!$A$2:$A$1001,"&gt;="&amp;$A53,'Trade Log'!$A$2:$A$1001,"&lt;"&amp;$A53+7,'Trade Log'!$M$2:$M$1001,"Loss")),0))</f>
        <v/>
      </c>
      <c r="D53" s="25">
        <f>IF($A53="","",SUMIFS('Trade Log'!$K$2:$K$1001,'Trade Log'!$A$2:$A$1001,"&gt;="&amp;$A53,'Trade Log'!$A$2:$A$1001,"&lt;"&amp;$A53+7))</f>
        <v/>
      </c>
      <c r="E53" s="20">
        <f>IF($A53="","",COUNTIFS('Trade Log'!$A$2:$A$1001,"&gt;="&amp;$A53,'Trade Log'!$A$2:$A$1001,"&lt;"&amp;$A53+7,'Trade Log'!$P$2:$P$1001,"No"))</f>
        <v/>
      </c>
      <c r="F53" s="21" t="n"/>
      <c r="G53" s="21" t="n"/>
      <c r="H53" s="21" t="n"/>
    </row>
    <row r="54">
      <c r="A54" s="53">
        <f>IF(A53="","",A53+7)</f>
        <v/>
      </c>
      <c r="B54" s="20">
        <f>IF($A54="","",COUNTIFS('Trade Log'!$A$2:$A$1001,"&gt;="&amp;$A54,'Trade Log'!$A$2:$A$1001,"&lt;"&amp;$A54+7,'Trade Log'!$M$2:$M$1001,"Win")+COUNTIFS('Trade Log'!$A$2:$A$1001,"&gt;="&amp;$A54,'Trade Log'!$A$2:$A$1001,"&lt;"&amp;$A54+7,'Trade Log'!$M$2:$M$1001,"Loss")+COUNTIFS('Trade Log'!$A$2:$A$1001,"&gt;="&amp;$A54,'Trade Log'!$A$2:$A$1001,"&lt;"&amp;$A54+7,'Trade Log'!$M$2:$M$1001,"Breakeven"))</f>
        <v/>
      </c>
      <c r="C54" s="54">
        <f>IF($A54="","",IFERROR(COUNTIFS('Trade Log'!$A$2:$A$1001,"&gt;="&amp;$A54,'Trade Log'!$A$2:$A$1001,"&lt;"&amp;$A54+7,'Trade Log'!$M$2:$M$1001,"Win")/(COUNTIFS('Trade Log'!$A$2:$A$1001,"&gt;="&amp;$A54,'Trade Log'!$A$2:$A$1001,"&lt;"&amp;$A54+7,'Trade Log'!$M$2:$M$1001,"Win")+COUNTIFS('Trade Log'!$A$2:$A$1001,"&gt;="&amp;$A54,'Trade Log'!$A$2:$A$1001,"&lt;"&amp;$A54+7,'Trade Log'!$M$2:$M$1001,"Loss")),0))</f>
        <v/>
      </c>
      <c r="D54" s="25">
        <f>IF($A54="","",SUMIFS('Trade Log'!$K$2:$K$1001,'Trade Log'!$A$2:$A$1001,"&gt;="&amp;$A54,'Trade Log'!$A$2:$A$1001,"&lt;"&amp;$A54+7))</f>
        <v/>
      </c>
      <c r="E54" s="20">
        <f>IF($A54="","",COUNTIFS('Trade Log'!$A$2:$A$1001,"&gt;="&amp;$A54,'Trade Log'!$A$2:$A$1001,"&lt;"&amp;$A54+7,'Trade Log'!$P$2:$P$1001,"No"))</f>
        <v/>
      </c>
      <c r="F54" s="21" t="n"/>
      <c r="G54" s="21" t="n"/>
      <c r="H54" s="21" t="n"/>
    </row>
    <row r="55">
      <c r="A55" s="53">
        <f>IF(A54="","",A54+7)</f>
        <v/>
      </c>
      <c r="B55" s="20">
        <f>IF($A55="","",COUNTIFS('Trade Log'!$A$2:$A$1001,"&gt;="&amp;$A55,'Trade Log'!$A$2:$A$1001,"&lt;"&amp;$A55+7,'Trade Log'!$M$2:$M$1001,"Win")+COUNTIFS('Trade Log'!$A$2:$A$1001,"&gt;="&amp;$A55,'Trade Log'!$A$2:$A$1001,"&lt;"&amp;$A55+7,'Trade Log'!$M$2:$M$1001,"Loss")+COUNTIFS('Trade Log'!$A$2:$A$1001,"&gt;="&amp;$A55,'Trade Log'!$A$2:$A$1001,"&lt;"&amp;$A55+7,'Trade Log'!$M$2:$M$1001,"Breakeven"))</f>
        <v/>
      </c>
      <c r="C55" s="54">
        <f>IF($A55="","",IFERROR(COUNTIFS('Trade Log'!$A$2:$A$1001,"&gt;="&amp;$A55,'Trade Log'!$A$2:$A$1001,"&lt;"&amp;$A55+7,'Trade Log'!$M$2:$M$1001,"Win")/(COUNTIFS('Trade Log'!$A$2:$A$1001,"&gt;="&amp;$A55,'Trade Log'!$A$2:$A$1001,"&lt;"&amp;$A55+7,'Trade Log'!$M$2:$M$1001,"Win")+COUNTIFS('Trade Log'!$A$2:$A$1001,"&gt;="&amp;$A55,'Trade Log'!$A$2:$A$1001,"&lt;"&amp;$A55+7,'Trade Log'!$M$2:$M$1001,"Loss")),0))</f>
        <v/>
      </c>
      <c r="D55" s="25">
        <f>IF($A55="","",SUMIFS('Trade Log'!$K$2:$K$1001,'Trade Log'!$A$2:$A$1001,"&gt;="&amp;$A55,'Trade Log'!$A$2:$A$1001,"&lt;"&amp;$A55+7))</f>
        <v/>
      </c>
      <c r="E55" s="20">
        <f>IF($A55="","",COUNTIFS('Trade Log'!$A$2:$A$1001,"&gt;="&amp;$A55,'Trade Log'!$A$2:$A$1001,"&lt;"&amp;$A55+7,'Trade Log'!$P$2:$P$1001,"No"))</f>
        <v/>
      </c>
      <c r="F55" s="21" t="n"/>
      <c r="G55" s="21" t="n"/>
      <c r="H55" s="21" t="n"/>
    </row>
    <row r="56">
      <c r="A56" s="53">
        <f>IF(A55="","",A55+7)</f>
        <v/>
      </c>
      <c r="B56" s="20">
        <f>IF($A56="","",COUNTIFS('Trade Log'!$A$2:$A$1001,"&gt;="&amp;$A56,'Trade Log'!$A$2:$A$1001,"&lt;"&amp;$A56+7,'Trade Log'!$M$2:$M$1001,"Win")+COUNTIFS('Trade Log'!$A$2:$A$1001,"&gt;="&amp;$A56,'Trade Log'!$A$2:$A$1001,"&lt;"&amp;$A56+7,'Trade Log'!$M$2:$M$1001,"Loss")+COUNTIFS('Trade Log'!$A$2:$A$1001,"&gt;="&amp;$A56,'Trade Log'!$A$2:$A$1001,"&lt;"&amp;$A56+7,'Trade Log'!$M$2:$M$1001,"Breakeven"))</f>
        <v/>
      </c>
      <c r="C56" s="54">
        <f>IF($A56="","",IFERROR(COUNTIFS('Trade Log'!$A$2:$A$1001,"&gt;="&amp;$A56,'Trade Log'!$A$2:$A$1001,"&lt;"&amp;$A56+7,'Trade Log'!$M$2:$M$1001,"Win")/(COUNTIFS('Trade Log'!$A$2:$A$1001,"&gt;="&amp;$A56,'Trade Log'!$A$2:$A$1001,"&lt;"&amp;$A56+7,'Trade Log'!$M$2:$M$1001,"Win")+COUNTIFS('Trade Log'!$A$2:$A$1001,"&gt;="&amp;$A56,'Trade Log'!$A$2:$A$1001,"&lt;"&amp;$A56+7,'Trade Log'!$M$2:$M$1001,"Loss")),0))</f>
        <v/>
      </c>
      <c r="D56" s="25">
        <f>IF($A56="","",SUMIFS('Trade Log'!$K$2:$K$1001,'Trade Log'!$A$2:$A$1001,"&gt;="&amp;$A56,'Trade Log'!$A$2:$A$1001,"&lt;"&amp;$A56+7))</f>
        <v/>
      </c>
      <c r="E56" s="20">
        <f>IF($A56="","",COUNTIFS('Trade Log'!$A$2:$A$1001,"&gt;="&amp;$A56,'Trade Log'!$A$2:$A$1001,"&lt;"&amp;$A56+7,'Trade Log'!$P$2:$P$1001,"No"))</f>
        <v/>
      </c>
      <c r="F56" s="21" t="n"/>
      <c r="G56" s="21" t="n"/>
      <c r="H56" s="21" t="n"/>
    </row>
  </sheetData>
  <pageMargins left="0.75" right="0.75" top="1" bottom="1" header="0.5" footer="0.5"/>
  <headerFooter>
    <oddHeader/>
    <oddFooter>&amp;LKaizen Trading Journal&amp;Rkaizenlabs.co.uk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</cols>
  <sheetData>
    <row r="1">
      <c r="A1" s="55" t="inlineStr">
        <is>
          <t>Emotion</t>
        </is>
      </c>
      <c r="B1" s="55" t="inlineStr">
        <is>
          <t>Direction</t>
        </is>
      </c>
      <c r="C1" s="55" t="inlineStr">
        <is>
          <t>Yes/No</t>
        </is>
      </c>
    </row>
    <row r="2">
      <c r="A2" s="56" t="inlineStr">
        <is>
          <t>Neutral</t>
        </is>
      </c>
      <c r="B2" s="56" t="inlineStr">
        <is>
          <t>Long</t>
        </is>
      </c>
      <c r="C2" s="56" t="inlineStr">
        <is>
          <t>Yes</t>
        </is>
      </c>
    </row>
    <row r="3">
      <c r="A3" s="56" t="inlineStr">
        <is>
          <t>Focussed</t>
        </is>
      </c>
      <c r="B3" s="56" t="inlineStr">
        <is>
          <t>Short</t>
        </is>
      </c>
      <c r="C3" s="56" t="inlineStr">
        <is>
          <t>No</t>
        </is>
      </c>
    </row>
    <row r="4">
      <c r="A4" s="56" t="inlineStr">
        <is>
          <t>Confident</t>
        </is>
      </c>
      <c r="B4" s="56" t="n"/>
      <c r="C4" s="56" t="n"/>
    </row>
    <row r="5">
      <c r="A5" s="56" t="inlineStr">
        <is>
          <t>Anxious</t>
        </is>
      </c>
      <c r="B5" s="56" t="n"/>
      <c r="C5" s="56" t="n"/>
    </row>
    <row r="6">
      <c r="A6" s="56" t="inlineStr">
        <is>
          <t>Hesitant</t>
        </is>
      </c>
      <c r="B6" s="56" t="n"/>
      <c r="C6" s="56" t="n"/>
    </row>
    <row r="7">
      <c r="A7" s="56" t="inlineStr">
        <is>
          <t>Frustrated</t>
        </is>
      </c>
      <c r="B7" s="56" t="n"/>
      <c r="C7" s="56" t="n"/>
    </row>
    <row r="8">
      <c r="A8" s="56" t="inlineStr">
        <is>
          <t>Bored</t>
        </is>
      </c>
      <c r="B8" s="56" t="n"/>
      <c r="C8" s="56" t="n"/>
    </row>
    <row r="9">
      <c r="A9" s="56" t="inlineStr">
        <is>
          <t>Distracted</t>
        </is>
      </c>
      <c r="B9" s="56" t="n"/>
      <c r="C9" s="5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2026-10-17T17:25:55Z</dcterms:created>
  <dcterms:modified xmlns:dcterms="http://purl.org/dc/terms/" xmlns:xsi="http://www.w3.org/2001/XMLSchema-instance" xsi:type="dcterms:W3CDTF">2026-10-17T17:25:58Z</dcterms:modified>
</cp:coreProperties>
</file>